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calcPr calcId="124519"/>
</workbook>
</file>

<file path=xl/calcChain.xml><?xml version="1.0" encoding="utf-8"?>
<calcChain xmlns="http://schemas.openxmlformats.org/spreadsheetml/2006/main">
  <c r="I186" i="1"/>
  <c r="I174"/>
  <c r="I148"/>
  <c r="I190"/>
  <c r="I187"/>
  <c r="I176"/>
  <c r="I150"/>
  <c r="I89"/>
  <c r="I72"/>
  <c r="I68"/>
  <c r="I42"/>
  <c r="I39"/>
  <c r="I15"/>
  <c r="I157" l="1"/>
  <c r="I123"/>
  <c r="I50"/>
  <c r="I63"/>
  <c r="I30"/>
  <c r="I19"/>
  <c r="I147"/>
  <c r="I37"/>
  <c r="I67"/>
  <c r="I88"/>
  <c r="I181"/>
  <c r="I71"/>
  <c r="I35"/>
  <c r="I13"/>
  <c r="I121"/>
  <c r="I119"/>
  <c r="I82"/>
  <c r="I53" l="1"/>
  <c r="I137"/>
  <c r="I136" s="1"/>
  <c r="I102"/>
  <c r="I55"/>
  <c r="I140"/>
  <c r="I59"/>
  <c r="I129"/>
  <c r="I24"/>
  <c r="I12"/>
  <c r="I85"/>
  <c r="I84" s="1"/>
  <c r="I180"/>
  <c r="I155"/>
  <c r="I144"/>
  <c r="I133"/>
  <c r="I132" s="1"/>
  <c r="I131" s="1"/>
  <c r="I125"/>
  <c r="I112"/>
  <c r="I107"/>
  <c r="I97"/>
  <c r="I80"/>
  <c r="I79" s="1"/>
  <c r="I48"/>
  <c r="I47" s="1"/>
  <c r="I51"/>
  <c r="I57"/>
  <c r="I61"/>
  <c r="I45"/>
  <c r="I161"/>
  <c r="I160" s="1"/>
  <c r="I172"/>
  <c r="I171" s="1"/>
  <c r="I170" s="1"/>
  <c r="I168"/>
  <c r="I166"/>
  <c r="I114"/>
  <c r="I109"/>
  <c r="I93"/>
  <c r="I92" s="1"/>
  <c r="I87"/>
  <c r="I28"/>
  <c r="I27" s="1"/>
  <c r="I66"/>
  <c r="I76"/>
  <c r="I153"/>
  <c r="I100"/>
  <c r="I99" s="1"/>
  <c r="I142"/>
  <c r="I139" s="1"/>
  <c r="I164"/>
  <c r="I105"/>
  <c r="I117"/>
  <c r="I116" s="1"/>
  <c r="I127"/>
  <c r="I185"/>
  <c r="I184" s="1"/>
  <c r="I22"/>
  <c r="I18" s="1"/>
  <c r="I75"/>
  <c r="I163" l="1"/>
  <c r="I159" s="1"/>
  <c r="I135"/>
  <c r="I78"/>
  <c r="I104"/>
  <c r="I96" s="1"/>
  <c r="I95" s="1"/>
  <c r="I111"/>
  <c r="I34"/>
  <c r="I33" s="1"/>
  <c r="I65"/>
  <c r="I146"/>
  <c r="I11"/>
  <c r="I10" s="1"/>
  <c r="I32" l="1"/>
  <c r="I194" s="1"/>
</calcChain>
</file>

<file path=xl/sharedStrings.xml><?xml version="1.0" encoding="utf-8"?>
<sst xmlns="http://schemas.openxmlformats.org/spreadsheetml/2006/main" count="677" uniqueCount="377">
  <si>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</si>
  <si>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</si>
  <si>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</si>
  <si>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</si>
  <si>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</si>
  <si>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</si>
  <si>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</si>
  <si>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</si>
  <si>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</si>
  <si>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</si>
  <si>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</si>
  <si>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</si>
  <si>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</si>
  <si>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</si>
  <si>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</si>
  <si>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</si>
  <si>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0020201</t>
  </si>
  <si>
    <t>1.2.1.1.</t>
  </si>
  <si>
    <t>1.2.2.</t>
  </si>
  <si>
    <t>0020202</t>
  </si>
  <si>
    <t>1.2.2.1.</t>
  </si>
  <si>
    <t>1.2.3.</t>
  </si>
  <si>
    <t>Расходы на содержание и обеспечение деятельности аппарата Муниципального Совета</t>
  </si>
  <si>
    <t>0020300</t>
  </si>
  <si>
    <t>1.2.3.1.</t>
  </si>
  <si>
    <t>1.3.</t>
  </si>
  <si>
    <t>Другие общегосударственные вопросы</t>
  </si>
  <si>
    <t>0113</t>
  </si>
  <si>
    <t>1.3.1.</t>
  </si>
  <si>
    <t>0920100</t>
  </si>
  <si>
    <t>1.3.1.1.</t>
  </si>
  <si>
    <t>II.</t>
  </si>
  <si>
    <t xml:space="preserve">МЕСТНАЯ АДМИНИСТРАЦИЯ МУНИЦИПАЛЬНОГО ОБРАЗОВАНИЯ ГОРОД ПЕТЕРГОФ </t>
  </si>
  <si>
    <t>0104</t>
  </si>
  <si>
    <t>Расходы на содержание и обеспечение деятельности главы местной администрации</t>
  </si>
  <si>
    <t>1.1.2.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</si>
  <si>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</si>
  <si>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</si>
  <si>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1.1.3.</t>
  </si>
  <si>
    <t>Расходы на составление протоколов об административных правонарушениях за счет  средств субвенции</t>
  </si>
  <si>
    <t>1.1.3.1.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</si>
  <si>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</si>
  <si>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</si>
  <si>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0111</t>
  </si>
  <si>
    <t>0700100</t>
  </si>
  <si>
    <t>Расходы по формированию архивных фондов органов местного самоуправления</t>
  </si>
  <si>
    <t>0900100</t>
  </si>
  <si>
    <t>1.3.2.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</si>
  <si>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</si>
  <si>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0920200</t>
  </si>
  <si>
    <t>1.3.2.1.</t>
  </si>
  <si>
    <t>1.3.3.</t>
  </si>
  <si>
    <t>Расходы на проведение публичных слушаний и собраний граждан</t>
  </si>
  <si>
    <t>0920300</t>
  </si>
  <si>
    <t>1.3.3.1.</t>
  </si>
  <si>
    <t>1.3.4.</t>
  </si>
  <si>
    <t>Организация информирования, консультирования и содействия жителям МО по вопросам создания товариществ собственников жилья,формирования земельных участков, на которых расположены многоквартирные дома</t>
  </si>
  <si>
    <t>0920400</t>
  </si>
  <si>
    <t>1.3.4.1.</t>
  </si>
  <si>
    <t>1.3.5.</t>
  </si>
  <si>
    <t>Муниципальная целевая  программа "Участие в профилактике терроризма и экстремизма, а также минимизации и (или) ликвидации последствий терроризма и экстремизма на территории муниципального образования"</t>
  </si>
  <si>
    <t>7950100</t>
  </si>
  <si>
    <t>1.3.5.1.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</si>
  <si>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</si>
  <si>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</si>
  <si>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</si>
  <si>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</si>
  <si>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</si>
  <si>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</si>
  <si>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</si>
  <si>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</si>
  <si>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2190100</t>
  </si>
  <si>
    <t>2.1.1.1.</t>
  </si>
  <si>
    <t>2.1.2.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</si>
  <si>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</si>
  <si>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2190200</t>
  </si>
  <si>
    <t>2.1.2.1.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</si>
  <si>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</si>
  <si>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</si>
  <si>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</si>
  <si>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2.2.1.</t>
  </si>
  <si>
    <t>Муниципальная целевая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</si>
  <si>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7950200</t>
  </si>
  <si>
    <t>2.2.1.1.</t>
  </si>
  <si>
    <t>3.</t>
  </si>
  <si>
    <t>НАЦИОНАЛЬНАЯ ЭКОНОМИКА</t>
  </si>
  <si>
    <t>0400</t>
  </si>
  <si>
    <t>3.1.</t>
  </si>
  <si>
    <t>Связь и информатика</t>
  </si>
  <si>
    <t>0410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</si>
  <si>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</si>
  <si>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</si>
  <si>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</si>
  <si>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</si>
  <si>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</si>
  <si>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</si>
  <si>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</si>
  <si>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</si>
  <si>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</si>
  <si>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</si>
  <si>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</si>
  <si>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</si>
  <si>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</si>
  <si>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</si>
  <si>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</si>
  <si>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</si>
  <si>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</si>
  <si>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</si>
  <si>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</si>
  <si>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</si>
  <si>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</si>
  <si>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</si>
  <si>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</si>
  <si>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</si>
  <si>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</si>
  <si>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</si>
  <si>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</si>
  <si>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</si>
  <si>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</si>
  <si>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</si>
  <si>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</si>
  <si>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</si>
  <si>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</si>
  <si>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</si>
  <si>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</si>
  <si>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7.1.2.1.</t>
  </si>
  <si>
    <t>7.1.3.</t>
  </si>
  <si>
    <t>Организация и проведение мероприятий по сохранению и развитию местных традиций и обрядов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</si>
  <si>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</si>
  <si>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</si>
  <si>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</si>
  <si>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</si>
  <si>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</si>
  <si>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</si>
  <si>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</si>
  <si>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Расходы на выплату вознаграждения приемным родителям за счет субвенции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</si>
  <si>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субвенции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</si>
  <si>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</si>
  <si>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</si>
  <si>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</si>
  <si>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</si>
  <si>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</si>
  <si>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</si>
  <si>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</si>
  <si>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Создание условий для развития на территории муниципального образования массового спорта</t>
  </si>
  <si>
    <t>9.1.1.1.</t>
  </si>
  <si>
    <t>9.2.</t>
  </si>
  <si>
    <t>Спорт высших достижений</t>
  </si>
  <si>
    <t>1103</t>
  </si>
  <si>
    <t>9.2.1.</t>
  </si>
  <si>
    <t>Создание условий для развития на территории муниципального образования спорта высших достижений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</si>
  <si>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</si>
  <si>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</si>
  <si>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</si>
  <si>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</si>
  <si>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</si>
  <si>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</si>
  <si>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</si>
  <si>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</si>
  <si>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6000300</t>
  </si>
  <si>
    <t>6000400</t>
  </si>
  <si>
    <t>6000401</t>
  </si>
  <si>
    <t>6000402</t>
  </si>
  <si>
    <t>6000500</t>
  </si>
  <si>
    <t>6000501</t>
  </si>
  <si>
    <t>ЖИЛИЩНО-КОММУНАЛЬНОЕ ХОЗЯЙСТВО</t>
  </si>
  <si>
    <t>4.1.</t>
  </si>
  <si>
    <t>Социальное обеспечение населения</t>
  </si>
  <si>
    <t>Расходы на проведение конкурса на создание гимна МО г.Петергоф</t>
  </si>
  <si>
    <t>0500</t>
  </si>
  <si>
    <t>4.</t>
  </si>
  <si>
    <t>Благоустройство</t>
  </si>
  <si>
    <t>4.1.1.</t>
  </si>
  <si>
    <t>4.1.1.1.</t>
  </si>
  <si>
    <t>4.1.2.</t>
  </si>
  <si>
    <t>4.1.2.1.</t>
  </si>
  <si>
    <t>Расходы на организацию и осуществление в соответствии с адресными программами, утверждаемыми администрациями районов Санкт-Петербурга,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полномочиями исполнительных органов государственой власти Санкт-Петербурга</t>
  </si>
  <si>
    <t>Выполнение отдельных государственых полномочий за счет субвенций из фонда компенсаций Санкт-Петербурга</t>
  </si>
  <si>
    <t>598</t>
  </si>
  <si>
    <t>Муниципальная целевая программа "Петергоф-город цветов"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</si>
  <si>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</si>
  <si>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0920500</t>
  </si>
  <si>
    <t>Содержание муниципальной информационной службы</t>
  </si>
  <si>
    <t>0020100</t>
  </si>
  <si>
    <t>0020400</t>
  </si>
  <si>
    <t>0020502</t>
  </si>
  <si>
    <t>6000100</t>
  </si>
  <si>
    <t>6000200</t>
  </si>
  <si>
    <t xml:space="preserve">Расходы: по оборудованию контейнерных площадок на дворовых территориях;
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
</t>
  </si>
  <si>
    <t>4.1.3.</t>
  </si>
  <si>
    <t>4.1.3.1.</t>
  </si>
  <si>
    <t>4.1.4.</t>
  </si>
  <si>
    <t>4.1.4.1.</t>
  </si>
  <si>
    <t>4.1.4.1.1.</t>
  </si>
  <si>
    <t>4.1.4.2.</t>
  </si>
  <si>
    <t>4.1.5.</t>
  </si>
  <si>
    <t>4.1.5.1.</t>
  </si>
  <si>
    <t>4.1.5.1.1.</t>
  </si>
  <si>
    <t>4.1.7.</t>
  </si>
  <si>
    <t>4.1.7.1.</t>
  </si>
  <si>
    <t>4.1.8.</t>
  </si>
  <si>
    <t>4.1.8.1.</t>
  </si>
  <si>
    <t>Участие в деятельности по профилактике наркомании в Санкт-Петербурге в соответствии с законами Санкт-Петербурга</t>
  </si>
  <si>
    <t>8.2.</t>
  </si>
  <si>
    <t xml:space="preserve">  0020503</t>
  </si>
  <si>
    <t xml:space="preserve">   0020503</t>
  </si>
  <si>
    <t>8.2.1.</t>
  </si>
  <si>
    <t>8.2.1.1.</t>
  </si>
  <si>
    <t>8.2.2.</t>
  </si>
  <si>
    <t>8.2.2.1.</t>
  </si>
  <si>
    <t>8.2.3.</t>
  </si>
  <si>
    <t>8.2.3.1.</t>
  </si>
  <si>
    <t>3.3.</t>
  </si>
  <si>
    <t>3.3.1.</t>
  </si>
  <si>
    <t>3.3.1.1.</t>
  </si>
  <si>
    <t>0401</t>
  </si>
  <si>
    <t>5100100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</si>
  <si>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</si>
  <si>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</si>
  <si>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</si>
  <si>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 xml:space="preserve">Расходы по благоустройству территории муниципального образования, связанному с обеспечением санитарного благополучия населения  </t>
  </si>
  <si>
    <t xml:space="preserve">Расходы по озеленению территории муниципального образования </t>
  </si>
  <si>
    <t xml:space="preserve">Расходы по организации учета зеленых насаждений внутриквартального озеленения на территории муниципального образования </t>
  </si>
  <si>
    <t xml:space="preserve">Расходы по прочим мероприятиям в области благоустройства территории муниципального образования </t>
  </si>
  <si>
    <t xml:space="preserve">Расходы по:  созданию зон отдыха, в том числе обустройству, содержанию и уборке территорий детских площадок;
обустройству, содержанию и уборке территорий спортивных площадок;
выполнению оформления к праздничным мероприятиям на территории муниципального образования
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</si>
  <si>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</si>
  <si>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9.1.2.</t>
  </si>
  <si>
    <t>9.1.2.1.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</si>
  <si>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</si>
  <si>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9.2.1.1.</t>
  </si>
  <si>
    <t>1.3.7.</t>
  </si>
  <si>
    <t>1.3.7.1.</t>
  </si>
  <si>
    <t>1.1.2.1.</t>
  </si>
  <si>
    <t>Код</t>
  </si>
  <si>
    <t>Содействие развитию малого бизнеса на территории муниципального образования</t>
  </si>
  <si>
    <t>4.1.3.1.1.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</si>
  <si>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</si>
  <si>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1.1.1.2.</t>
  </si>
  <si>
    <t>1.2.1.2.</t>
  </si>
  <si>
    <t>1.2.3.2.</t>
  </si>
  <si>
    <t>Расходы на денежную компенсацию депутатам, осуществляющим свои полномочия на непостоянной основе</t>
  </si>
  <si>
    <t>1.1.2.2.</t>
  </si>
  <si>
    <t>1.1.2.3.</t>
  </si>
  <si>
    <t>Резервный фонд местной администрации</t>
  </si>
  <si>
    <t>Резервные средства</t>
  </si>
  <si>
    <t>870</t>
  </si>
  <si>
    <t>Расходы на содержание и обеспечение деятельности депутатов Муниципального Совета, осуществляющих свою деятельность на постоянной основе</t>
  </si>
  <si>
    <t>Субсидии некоммерческим организациям (за исключением муниципальных учреждений)</t>
  </si>
  <si>
    <t>630</t>
  </si>
  <si>
    <t>Дорожное хозяйство</t>
  </si>
  <si>
    <t>0409</t>
  </si>
  <si>
    <t>3150100</t>
  </si>
  <si>
    <t>6000301</t>
  </si>
  <si>
    <t>4.1.3.2.</t>
  </si>
  <si>
    <t>4.1.3.2.1</t>
  </si>
  <si>
    <t>6000302</t>
  </si>
  <si>
    <t>4.1.3.3.</t>
  </si>
  <si>
    <t>6000303</t>
  </si>
  <si>
    <t>4.1.3.3.1.</t>
  </si>
  <si>
    <t>4.1.4.2.1.</t>
  </si>
  <si>
    <t>7.1.1.2.</t>
  </si>
  <si>
    <t>Расходы на содержание ребенка в семье опекуна и приемной семье за счет субвенции</t>
  </si>
  <si>
    <t>Содержание муниципального казенного учреждения муниципального образования город Петергоф "Спортивно-оздоровительный центр"</t>
  </si>
  <si>
    <t>Содержание муниципального казенного учреждения муниципального образования город Петергоф"Творческое объединение "Школа Канторум"</t>
  </si>
  <si>
    <t>9.1.2.2.</t>
  </si>
  <si>
    <t>9.1.2.3.</t>
  </si>
  <si>
    <t>9.2.1.2.</t>
  </si>
  <si>
    <t>Содержание муниципального казенного учреждения муниципального образования город Петергоф"Редакция газеты "Муниципальная перспектива"</t>
  </si>
  <si>
    <t>10.1.1.2.</t>
  </si>
  <si>
    <t>3300100</t>
  </si>
  <si>
    <t>3.4.</t>
  </si>
  <si>
    <t>3.4.1.</t>
  </si>
  <si>
    <t>3.4.1.1.</t>
  </si>
  <si>
    <t>10.1.1.3.</t>
  </si>
  <si>
    <t xml:space="preserve"> 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</si>
  <si>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</si>
  <si>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Муниципальная целевая программа "Устройство искусственных неровностей на проездах и въездах на придомовых территориях и дворовых территориях"</t>
  </si>
  <si>
    <t>Расходы на формирование и размещение муниципального заказа муниципального образования город Петергоф</t>
  </si>
  <si>
    <t>Ведомственная структура расходов  местного бюджета</t>
  </si>
  <si>
    <t>муниципального образования город Петергоф на 2013 год</t>
  </si>
  <si>
    <t>Код вида расхо-дов</t>
  </si>
  <si>
    <t>ОБЩЕГОСУДАРСТВЕННЫЕ ВОПРОСЫ</t>
  </si>
  <si>
    <t>Расходы по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</si>
  <si>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0705</t>
  </si>
  <si>
    <t>Профессиональная подготовка, переподготовка и повышение квалификации</t>
  </si>
  <si>
    <t>6.2.</t>
  </si>
  <si>
    <t>Расходы на организацию профессиональной подготовки, переподготовки и повышения квалификации муниципальных служащих</t>
  </si>
  <si>
    <t>0920600</t>
  </si>
  <si>
    <t>1.3.6.</t>
  </si>
  <si>
    <t>1.3.6.1.</t>
  </si>
  <si>
    <t>3.1.2.</t>
  </si>
  <si>
    <t>3.1.2.1.</t>
  </si>
  <si>
    <t>5100200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</si>
  <si>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</si>
  <si>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Участие в организации и финансировании проведения оплачиваемых общественных работ; временного трудоустройства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</si>
  <si>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Муниципальная целевая программа "Разработка проектно-сметной документации по созданию зон отдыха на территории муниципального образования"</t>
  </si>
  <si>
    <t>4.1.5.2.</t>
  </si>
  <si>
    <t>4.1.5.2.1.</t>
  </si>
  <si>
    <t>Расходы по содержанию и благоустройству, обеспечению сохранности и восстановлению мест погребения и воинских захоронений, мемориальных сооружений и объектов, увековечивающих память погибших</t>
  </si>
  <si>
    <t>6000502</t>
  </si>
  <si>
    <t>4.1.5.3.</t>
  </si>
  <si>
    <t>4.1.5.3.1.</t>
  </si>
  <si>
    <t xml:space="preserve">Расходы по организации установки указателей с названиями улиц и номерами домов </t>
  </si>
  <si>
    <t>6000503</t>
  </si>
  <si>
    <t>Расходы на оплату членских взносов в Совет муниципальных образований Санкт-Петербурга</t>
  </si>
  <si>
    <t xml:space="preserve">Закупка товаров, работ ,услуг в сфере информационно-коммуникационных технологий </t>
  </si>
  <si>
    <t>Прочая закупка товаров, работ и услуг для муниципальных нужд</t>
  </si>
  <si>
    <t>Иные выплаты персоналу, за исключением фонда оплаты труда</t>
  </si>
  <si>
    <t>852</t>
  </si>
  <si>
    <t>Уплата прочих налогов, сборов и иных платежей</t>
  </si>
  <si>
    <t>244</t>
  </si>
  <si>
    <t>Расходы по благоустройству придомовых территорий и дворовых территорий  муниципального образования</t>
  </si>
  <si>
    <t>6000201</t>
  </si>
  <si>
    <t xml:space="preserve">Расходы по благоустройству придомовых территорий и дворовых территорий муниципального образования, в том числе:
по текущему ремонту придомовых территорий и дворовых территорий, включая проезды и въезды, пешеходные дорожки;
организации дополнительных парковочных мест на дворовых территориях
</t>
  </si>
  <si>
    <t>4.1.2.1.1.</t>
  </si>
  <si>
    <t>4.1.2.2.</t>
  </si>
  <si>
    <t>4.1.2.2.1.</t>
  </si>
  <si>
    <t>6000202</t>
  </si>
  <si>
    <t>4.1.6.</t>
  </si>
  <si>
    <t>4.1.6.1.</t>
  </si>
  <si>
    <t>7950300</t>
  </si>
  <si>
    <t>314</t>
  </si>
  <si>
    <t>Меры социальной поддержки населения по публичным нормативным обязательствам</t>
  </si>
  <si>
    <t>Уплата налога на имущество организаций и земельного налога</t>
  </si>
  <si>
    <t>111</t>
  </si>
  <si>
    <t>Фонд оплаты труда и страховые взносы персонала казенных учреждений</t>
  </si>
  <si>
    <t>Фонд оплаты труда и страховые взносы работников  органов местного самоуправления</t>
  </si>
  <si>
    <t>112</t>
  </si>
  <si>
    <t>Иные выплаты персоналу казенных учреждений, за исключением фонда оплаты труда</t>
  </si>
  <si>
    <t>851</t>
  </si>
  <si>
    <t>242</t>
  </si>
  <si>
    <t>Сумма, тыс. руб.</t>
  </si>
  <si>
    <t>Субсидии юридическим лицам (кроме государственных и муниципальных учреждений) и физическим лицам - производителям товаров, работ, услуг</t>
  </si>
  <si>
    <t>Расходы:  по озеленению территорий зеленых насаждений внутриквартального озеленения, в том числе организации работ по компенсационному 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территориях, утверждению перечней территорий зеленых насаждений внутриквартального озеленения; проведению санитарных рубок, а также удалению аварийных, больных деревьев и кустарников в отношении зеленых насаждений внутриквартального озеленения</t>
  </si>
  <si>
    <t>6.2.1.</t>
  </si>
  <si>
    <t>6.2.1.1.</t>
  </si>
  <si>
    <t>6.2.2.</t>
  </si>
  <si>
    <t>6.2.2.1.</t>
  </si>
  <si>
    <t>6.2.3.</t>
  </si>
  <si>
    <t>6.2.3.1.</t>
  </si>
  <si>
    <t>240</t>
  </si>
  <si>
    <t>"Муниципальная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образования"</t>
  </si>
  <si>
    <t>7950400</t>
  </si>
  <si>
    <t>4.1.5.4.</t>
  </si>
  <si>
    <t>Расходы на организацию парковок и автостоянок на территории муниципального образования</t>
  </si>
  <si>
    <t>6000504</t>
  </si>
  <si>
    <t>4.1.5.4.1.</t>
  </si>
  <si>
    <t>Организация и проведение досуговых мероприятий для детей, подростков и молодежи муниципального образования</t>
  </si>
  <si>
    <t>7.1.4.</t>
  </si>
  <si>
    <t>7.1.4.1.</t>
  </si>
  <si>
    <t>Организация и проведение досуговых мероприятий для жителей муниципального образования</t>
  </si>
  <si>
    <t>1.1.1.2.1.</t>
  </si>
  <si>
    <t>1.1.1.2.2.</t>
  </si>
  <si>
    <t>Иные закупки товаров, работ и услуг для муниципальных нужд</t>
  </si>
  <si>
    <t>1.1.2.2.1.</t>
  </si>
  <si>
    <t>1.1.2.2.2.</t>
  </si>
  <si>
    <t>1.1.2.3.1.</t>
  </si>
  <si>
    <t>1.1.2.3.2.</t>
  </si>
  <si>
    <t>Уплата налогов, сборов и иных платежей</t>
  </si>
  <si>
    <t>2.1.1.1.1.</t>
  </si>
  <si>
    <t>2.1.1.1.2.</t>
  </si>
  <si>
    <t>2.1.2.1.1.</t>
  </si>
  <si>
    <t>2.1.2.1.2.</t>
  </si>
  <si>
    <t>3.3.1.1.1.</t>
  </si>
  <si>
    <t>3.3.1.1.2.</t>
  </si>
  <si>
    <t>7.1.1.2.1.</t>
  </si>
  <si>
    <t>7.1.1.2.2.</t>
  </si>
  <si>
    <t>9.1.2.2.1.</t>
  </si>
  <si>
    <t>9.1.2.2.2.</t>
  </si>
  <si>
    <t>10.1.1.1.1.</t>
  </si>
  <si>
    <t>10.1.1.1.2.</t>
  </si>
  <si>
    <t>Расходы на выплаты персоналу казенных учреждений</t>
  </si>
  <si>
    <t>10.1.1.2.1.</t>
  </si>
  <si>
    <t>10.1.1.2.2.</t>
  </si>
  <si>
    <t>Приложение №2 к Решению МС МО г.Петергоф от 20.12.2012 №117</t>
  </si>
  <si>
    <t>Расходы на содержание и обеспечение деятельности главы муниципального образования город Петергоф, исполняющий полномочия председателя Муниципального Совета</t>
  </si>
  <si>
    <t>Код раздела, под-раздела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</si>
</sst>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2" fillId="0" borderId="0" xfId="0" applyFont="1"/>
    <xf numFmtId="164" fontId="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distributed" wrapText="1"/>
    </xf>
    <xf numFmtId="0" fontId="1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6" fillId="0" borderId="1" xfId="0" applyFont="1" applyBorder="1" applyAlignment="1"/>
    <xf numFmtId="0" fontId="16" fillId="0" borderId="2" xfId="0" applyFont="1" applyBorder="1" applyAlignment="1"/>
    <xf numFmtId="0" fontId="6" fillId="0" borderId="1" xfId="0" applyFont="1" applyBorder="1" applyAlignment="1">
      <alignment horizontal="right" vertical="distributed"/>
    </xf>
    <xf numFmtId="0" fontId="6" fillId="0" borderId="0" xfId="0" applyFont="1" applyAlignment="1">
      <alignment vertical="distributed"/>
    </xf>
    <xf numFmtId="0" fontId="9" fillId="0" borderId="1" xfId="0" applyFont="1" applyBorder="1" applyAlignment="1">
      <alignment horizontal="right" vertical="justify"/>
    </xf>
    <xf numFmtId="0" fontId="9" fillId="0" borderId="0" xfId="0" applyFont="1" applyAlignment="1">
      <alignment vertical="justify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6" fillId="0" borderId="3" xfId="0" applyFont="1" applyBorder="1" applyAlignment="1"/>
    <xf numFmtId="0" fontId="12" fillId="0" borderId="3" xfId="0" applyFont="1" applyBorder="1" applyAlignment="1"/>
    <xf numFmtId="0" fontId="1" fillId="0" borderId="1" xfId="0" applyFont="1" applyBorder="1" applyAlignment="1"/>
    <xf numFmtId="0" fontId="16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9" fillId="0" borderId="1" xfId="0" applyFont="1" applyBorder="1" applyAlignment="1"/>
    <xf numFmtId="0" fontId="6" fillId="0" borderId="1" xfId="0" applyFont="1" applyBorder="1" applyAlignment="1"/>
    <xf numFmtId="49" fontId="12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 wrapText="1" shrinkToFit="1"/>
    </xf>
    <xf numFmtId="0" fontId="0" fillId="0" borderId="0" xfId="0" applyAlignment="1"/>
    <xf numFmtId="49" fontId="9" fillId="0" borderId="1" xfId="0" applyNumberFormat="1" applyFont="1" applyBorder="1" applyAlignment="1">
      <alignment horizontal="right" wrapText="1" shrinkToFit="1"/>
    </xf>
    <xf numFmtId="49" fontId="9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0" fillId="0" borderId="0" xfId="0" applyAlignment="1"/>
    <xf numFmtId="49" fontId="13" fillId="0" borderId="3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0" borderId="0" xfId="0" applyAlignment="1"/>
    <xf numFmtId="0" fontId="10" fillId="0" borderId="4" xfId="0" applyFont="1" applyBorder="1" applyAlignment="1">
      <alignment horizontal="left" vertical="distributed" wrapText="1"/>
    </xf>
    <xf numFmtId="0" fontId="0" fillId="0" borderId="5" xfId="0" applyBorder="1" applyAlignment="1">
      <alignment horizontal="left" vertical="distributed" wrapText="1"/>
    </xf>
    <xf numFmtId="0" fontId="0" fillId="0" borderId="6" xfId="0" applyBorder="1" applyAlignment="1">
      <alignment horizontal="left" vertical="distributed" wrapText="1"/>
    </xf>
    <xf numFmtId="0" fontId="10" fillId="0" borderId="4" xfId="0" applyFont="1" applyBorder="1" applyAlignment="1">
      <alignment horizontal="center" vertical="distributed"/>
    </xf>
    <xf numFmtId="0" fontId="0" fillId="0" borderId="5" xfId="0" applyFont="1" applyBorder="1" applyAlignment="1">
      <alignment horizontal="center" vertical="distributed"/>
    </xf>
    <xf numFmtId="0" fontId="0" fillId="0" borderId="6" xfId="0" applyFont="1" applyBorder="1" applyAlignment="1">
      <alignment horizontal="center" vertical="distributed"/>
    </xf>
    <xf numFmtId="0" fontId="10" fillId="0" borderId="4" xfId="0" applyFont="1" applyBorder="1" applyAlignment="1">
      <alignment horizontal="left" vertical="distributed"/>
    </xf>
    <xf numFmtId="0" fontId="0" fillId="0" borderId="5" xfId="0" applyBorder="1" applyAlignment="1">
      <alignment horizontal="left" vertical="distributed"/>
    </xf>
    <xf numFmtId="0" fontId="0" fillId="0" borderId="6" xfId="0" applyBorder="1" applyAlignment="1">
      <alignment horizontal="left" vertical="distributed"/>
    </xf>
    <xf numFmtId="0" fontId="8" fillId="0" borderId="4" xfId="0" applyFont="1" applyBorder="1" applyAlignment="1">
      <alignment horizontal="center" vertical="distributed"/>
    </xf>
    <xf numFmtId="0" fontId="17" fillId="0" borderId="5" xfId="0" applyFont="1" applyBorder="1" applyAlignment="1">
      <alignment horizontal="center" vertical="distributed"/>
    </xf>
    <xf numFmtId="0" fontId="17" fillId="0" borderId="6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0" fontId="0" fillId="0" borderId="5" xfId="0" applyFont="1" applyBorder="1" applyAlignment="1">
      <alignment horizontal="left" vertical="distributed" wrapText="1"/>
    </xf>
    <xf numFmtId="0" fontId="0" fillId="0" borderId="6" xfId="0" applyFont="1" applyBorder="1" applyAlignment="1">
      <alignment horizontal="left" vertical="distributed" wrapText="1"/>
    </xf>
    <xf numFmtId="0" fontId="8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10" fillId="0" borderId="5" xfId="0" applyFont="1" applyBorder="1" applyAlignment="1">
      <alignment horizontal="left" vertical="distributed"/>
    </xf>
    <xf numFmtId="0" fontId="10" fillId="0" borderId="6" xfId="0" applyFont="1" applyBorder="1" applyAlignment="1">
      <alignment horizontal="left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left" vertical="distributed" wrapText="1"/>
    </xf>
    <xf numFmtId="0" fontId="10" fillId="0" borderId="6" xfId="0" applyFont="1" applyBorder="1" applyAlignment="1">
      <alignment horizontal="left" vertical="distributed" wrapText="1"/>
    </xf>
    <xf numFmtId="0" fontId="8" fillId="0" borderId="1" xfId="0" applyFont="1" applyBorder="1" applyAlignment="1">
      <alignment horizontal="left" vertical="distributed"/>
    </xf>
    <xf numFmtId="0" fontId="8" fillId="0" borderId="4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6" xfId="0" applyFont="1" applyBorder="1" applyAlignment="1">
      <alignment horizontal="center" vertical="justify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distributed" wrapText="1"/>
    </xf>
    <xf numFmtId="0" fontId="17" fillId="0" borderId="6" xfId="0" applyFont="1" applyBorder="1" applyAlignment="1">
      <alignment horizontal="left" vertical="distributed" wrapText="1"/>
    </xf>
    <xf numFmtId="0" fontId="5" fillId="0" borderId="4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 vertical="justify"/>
    </xf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left" vertical="justify"/>
    </xf>
    <xf numFmtId="0" fontId="10" fillId="0" borderId="5" xfId="0" applyFont="1" applyBorder="1" applyAlignment="1">
      <alignment horizontal="left" vertical="justify"/>
    </xf>
    <xf numFmtId="0" fontId="10" fillId="0" borderId="6" xfId="0" applyFont="1" applyBorder="1" applyAlignment="1">
      <alignment horizontal="left" vertical="justify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distributed" wrapText="1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 vertical="distributed" wrapText="1"/>
    </xf>
    <xf numFmtId="0" fontId="8" fillId="0" borderId="6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wrapText="1" shrinkToFit="1"/>
    </xf>
    <xf numFmtId="0" fontId="5" fillId="0" borderId="5" xfId="0" applyFont="1" applyBorder="1" applyAlignment="1">
      <alignment horizontal="center" wrapText="1" shrinkToFit="1"/>
    </xf>
    <xf numFmtId="0" fontId="5" fillId="0" borderId="6" xfId="0" applyFont="1" applyBorder="1" applyAlignment="1">
      <alignment horizontal="center" wrapText="1" shrinkToFit="1"/>
    </xf>
    <xf numFmtId="0" fontId="0" fillId="0" borderId="5" xfId="0" applyFont="1" applyBorder="1" applyAlignment="1">
      <alignment horizontal="left" vertical="distributed"/>
    </xf>
    <xf numFmtId="0" fontId="0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10" fillId="0" borderId="4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 vertical="distributed"/>
    </xf>
    <xf numFmtId="0" fontId="10" fillId="0" borderId="6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0" fillId="0" borderId="5" xfId="0" applyFont="1" applyBorder="1" applyAlignment="1">
      <alignment horizontal="left" vertical="justify"/>
    </xf>
    <xf numFmtId="0" fontId="0" fillId="0" borderId="6" xfId="0" applyFont="1" applyBorder="1" applyAlignment="1">
      <alignment horizontal="left" vertical="justify"/>
    </xf>
    <xf numFmtId="0" fontId="18" fillId="0" borderId="5" xfId="0" applyFont="1" applyBorder="1" applyAlignment="1">
      <alignment horizontal="center" vertical="distributed" wrapText="1"/>
    </xf>
    <xf numFmtId="0" fontId="18" fillId="0" borderId="6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distributed"/>
    </xf>
    <xf numFmtId="0" fontId="15" fillId="0" borderId="6" xfId="0" applyFont="1" applyBorder="1" applyAlignment="1">
      <alignment horizontal="center" vertical="distributed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/>
    <xf numFmtId="0" fontId="17" fillId="0" borderId="5" xfId="0" applyFont="1" applyBorder="1"/>
    <xf numFmtId="0" fontId="17" fillId="0" borderId="6" xfId="0" applyFont="1" applyBorder="1"/>
    <xf numFmtId="0" fontId="4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/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2" fillId="0" borderId="3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 vertical="justify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distributed"/>
    </xf>
    <xf numFmtId="0" fontId="8" fillId="0" borderId="4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10" fillId="0" borderId="4" xfId="0" applyFont="1" applyBorder="1" applyAlignment="1">
      <alignment horizontal="center" vertical="distributed" wrapText="1"/>
    </xf>
    <xf numFmtId="0" fontId="10" fillId="0" borderId="5" xfId="0" applyFont="1" applyBorder="1" applyAlignment="1">
      <alignment horizontal="center" vertical="distributed" wrapText="1"/>
    </xf>
    <xf numFmtId="0" fontId="10" fillId="0" borderId="6" xfId="0" applyFont="1" applyBorder="1" applyAlignment="1">
      <alignment horizontal="center" vertical="distributed" wrapText="1"/>
    </xf>
    <xf numFmtId="49" fontId="5" fillId="0" borderId="1" xfId="0" applyNumberFormat="1" applyFont="1" applyBorder="1" applyAlignment="1">
      <alignment horizontal="center" vertical="distributed"/>
    </xf>
    <xf numFmtId="0" fontId="10" fillId="0" borderId="4" xfId="0" applyFont="1" applyBorder="1" applyAlignment="1">
      <alignment horizontal="left" vertical="justify" wrapText="1"/>
    </xf>
    <xf numFmtId="0" fontId="0" fillId="0" borderId="5" xfId="0" applyBorder="1" applyAlignment="1">
      <alignment horizontal="left" vertical="justify"/>
    </xf>
    <xf numFmtId="0" fontId="0" fillId="0" borderId="6" xfId="0" applyBorder="1" applyAlignment="1">
      <alignment horizontal="left" vertical="justify"/>
    </xf>
    <xf numFmtId="0" fontId="10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topLeftCell="A2" workbookViewId="0">
      <selection activeCell="F10" sqref="F10"/>
    </sheetView>
  </sheetViews>
  <sheetFormatPr defaultRowHeight="15"/>
  <cols>
    <col min="1" max="1" width="10.5703125" style="1" customWidth="1"/>
    <col min="2" max="3" width="9.140625" style="1"/>
    <col min="4" max="4" width="16.5703125" style="1" customWidth="1"/>
    <col min="5" max="5" width="5.42578125" style="1" customWidth="1"/>
    <col min="6" max="6" width="8.7109375" style="1" customWidth="1"/>
    <col min="7" max="7" width="9.42578125" style="1" customWidth="1"/>
    <col min="8" max="8" width="7.28515625" style="1" customWidth="1"/>
    <col min="9" max="9" width="13.5703125" style="13" customWidth="1"/>
    <col min="10" max="10" width="9.28515625" style="1" customWidth="1"/>
    <col min="11" max="11" width="9.140625" style="1"/>
    <col min="12" max="12" width="8.85546875" style="1" customWidth="1"/>
    <col min="13" max="16384" width="9.140625" style="1"/>
  </cols>
  <sheetData>
    <row r="1" spans="1:10" hidden="1">
      <c r="E1" s="160" t="s">
        <v>274</v>
      </c>
      <c r="F1" s="160"/>
      <c r="G1" s="160"/>
      <c r="H1" s="160"/>
      <c r="I1" s="161"/>
    </row>
    <row r="2" spans="1:10" ht="2.25" customHeight="1">
      <c r="C2" s="160" t="s">
        <v>274</v>
      </c>
      <c r="D2" s="162"/>
      <c r="E2" s="162"/>
      <c r="F2" s="162"/>
      <c r="G2" s="162"/>
      <c r="H2" s="162"/>
      <c r="I2" s="162"/>
    </row>
    <row r="3" spans="1:10" ht="15.75" customHeight="1">
      <c r="C3" s="179" t="s">
        <v>374</v>
      </c>
      <c r="D3" s="168"/>
      <c r="E3" s="168"/>
      <c r="F3" s="168"/>
      <c r="G3" s="168"/>
      <c r="H3" s="168"/>
      <c r="I3" s="168"/>
    </row>
    <row r="4" spans="1:10" ht="19.5" customHeight="1">
      <c r="A4" s="166" t="s">
        <v>278</v>
      </c>
      <c r="B4" s="166"/>
      <c r="C4" s="166"/>
      <c r="D4" s="166"/>
      <c r="E4" s="166"/>
      <c r="F4" s="166"/>
      <c r="G4" s="166"/>
      <c r="H4" s="167"/>
      <c r="I4" s="167"/>
      <c r="J4" s="168"/>
    </row>
    <row r="5" spans="1:10" ht="18.75" customHeight="1">
      <c r="A5" s="166" t="s">
        <v>279</v>
      </c>
      <c r="B5" s="168"/>
      <c r="C5" s="168"/>
      <c r="D5" s="168"/>
      <c r="E5" s="168"/>
      <c r="F5" s="168"/>
      <c r="G5" s="168"/>
      <c r="H5" s="168"/>
      <c r="I5" s="168"/>
      <c r="J5" s="65"/>
    </row>
    <row r="6" spans="1:10" ht="6" customHeight="1">
      <c r="A6" s="57"/>
      <c r="B6" s="57"/>
      <c r="C6" s="57"/>
      <c r="D6" s="165" t="s">
        <v>274</v>
      </c>
      <c r="E6" s="165"/>
      <c r="F6" s="165"/>
      <c r="G6" s="165"/>
      <c r="H6" s="62"/>
      <c r="I6" s="62"/>
    </row>
    <row r="7" spans="1:10" ht="18.75" hidden="1" customHeight="1">
      <c r="A7" s="57"/>
      <c r="B7" s="57"/>
      <c r="C7" s="57"/>
      <c r="D7" s="57"/>
      <c r="E7" s="57"/>
      <c r="F7" s="57"/>
      <c r="G7" s="57"/>
      <c r="H7" s="58"/>
      <c r="I7" s="58"/>
    </row>
    <row r="8" spans="1:10" ht="15" customHeight="1">
      <c r="A8" s="169" t="s">
        <v>0</v>
      </c>
      <c r="B8" s="171" t="s">
        <v>1</v>
      </c>
      <c r="C8" s="172"/>
      <c r="D8" s="173"/>
      <c r="E8" s="180" t="s">
        <v>233</v>
      </c>
      <c r="F8" s="181"/>
      <c r="G8" s="181"/>
      <c r="H8" s="181"/>
      <c r="I8" s="177" t="s">
        <v>331</v>
      </c>
    </row>
    <row r="9" spans="1:10" ht="92.25" customHeight="1">
      <c r="A9" s="170"/>
      <c r="B9" s="174"/>
      <c r="C9" s="175"/>
      <c r="D9" s="176"/>
      <c r="E9" s="2" t="s">
        <v>275</v>
      </c>
      <c r="F9" s="2" t="s">
        <v>376</v>
      </c>
      <c r="G9" s="15" t="s">
        <v>2</v>
      </c>
      <c r="H9" s="2" t="s">
        <v>280</v>
      </c>
      <c r="I9" s="178"/>
    </row>
    <row r="10" spans="1:10" ht="78.75" customHeight="1">
      <c r="A10" s="3" t="s">
        <v>3</v>
      </c>
      <c r="B10" s="92" t="s">
        <v>4</v>
      </c>
      <c r="C10" s="92"/>
      <c r="D10" s="92"/>
      <c r="E10" s="3">
        <v>901</v>
      </c>
      <c r="F10" s="47"/>
      <c r="G10" s="3"/>
      <c r="H10" s="3"/>
      <c r="I10" s="45">
        <f>I11</f>
        <v>4212</v>
      </c>
    </row>
    <row r="11" spans="1:10" ht="31.5" customHeight="1">
      <c r="A11" s="3" t="s">
        <v>5</v>
      </c>
      <c r="B11" s="92" t="s">
        <v>281</v>
      </c>
      <c r="C11" s="92"/>
      <c r="D11" s="92"/>
      <c r="E11" s="3">
        <v>901</v>
      </c>
      <c r="F11" s="4" t="s">
        <v>6</v>
      </c>
      <c r="G11" s="3"/>
      <c r="H11" s="3"/>
      <c r="I11" s="45">
        <f>SUM(I12+I18+I27)</f>
        <v>4212</v>
      </c>
    </row>
    <row r="12" spans="1:10" s="5" customFormat="1" ht="67.5" customHeight="1">
      <c r="A12" s="3" t="s">
        <v>7</v>
      </c>
      <c r="B12" s="150" t="s">
        <v>8</v>
      </c>
      <c r="C12" s="150"/>
      <c r="D12" s="150"/>
      <c r="E12" s="3">
        <v>901</v>
      </c>
      <c r="F12" s="4" t="s">
        <v>9</v>
      </c>
      <c r="G12" s="3"/>
      <c r="H12" s="3"/>
      <c r="I12" s="46">
        <f>I13</f>
        <v>1047.7</v>
      </c>
    </row>
    <row r="13" spans="1:10" s="8" customFormat="1" ht="93.75" customHeight="1">
      <c r="A13" s="18" t="s">
        <v>10</v>
      </c>
      <c r="B13" s="75" t="s">
        <v>375</v>
      </c>
      <c r="C13" s="163"/>
      <c r="D13" s="164"/>
      <c r="E13" s="18">
        <v>901</v>
      </c>
      <c r="F13" s="19" t="s">
        <v>9</v>
      </c>
      <c r="G13" s="19" t="s">
        <v>183</v>
      </c>
      <c r="H13" s="18"/>
      <c r="I13" s="26">
        <f>I14+I16+I17</f>
        <v>1047.7</v>
      </c>
    </row>
    <row r="14" spans="1:10" ht="51" customHeight="1">
      <c r="A14" s="9" t="s">
        <v>11</v>
      </c>
      <c r="B14" s="88" t="s">
        <v>326</v>
      </c>
      <c r="C14" s="88"/>
      <c r="D14" s="88"/>
      <c r="E14" s="9">
        <v>901</v>
      </c>
      <c r="F14" s="10" t="s">
        <v>9</v>
      </c>
      <c r="G14" s="10" t="s">
        <v>183</v>
      </c>
      <c r="H14" s="9">
        <v>121</v>
      </c>
      <c r="I14" s="22">
        <v>1012.1</v>
      </c>
    </row>
    <row r="15" spans="1:10" ht="35.25" customHeight="1">
      <c r="A15" s="9" t="s">
        <v>237</v>
      </c>
      <c r="B15" s="72" t="s">
        <v>353</v>
      </c>
      <c r="C15" s="73"/>
      <c r="D15" s="74"/>
      <c r="E15" s="9">
        <v>901</v>
      </c>
      <c r="F15" s="10" t="s">
        <v>9</v>
      </c>
      <c r="G15" s="10" t="s">
        <v>183</v>
      </c>
      <c r="H15" s="9">
        <v>240</v>
      </c>
      <c r="I15" s="22">
        <f>SUM(I16:I17)</f>
        <v>35.6</v>
      </c>
    </row>
    <row r="16" spans="1:10" ht="48.75" customHeight="1">
      <c r="A16" s="9" t="s">
        <v>351</v>
      </c>
      <c r="B16" s="66" t="s">
        <v>305</v>
      </c>
      <c r="C16" s="67"/>
      <c r="D16" s="68"/>
      <c r="E16" s="9">
        <v>901</v>
      </c>
      <c r="F16" s="10" t="s">
        <v>9</v>
      </c>
      <c r="G16" s="10" t="s">
        <v>183</v>
      </c>
      <c r="H16" s="9">
        <v>242</v>
      </c>
      <c r="I16" s="22">
        <v>15.6</v>
      </c>
    </row>
    <row r="17" spans="1:9" ht="30.75" customHeight="1">
      <c r="A17" s="9" t="s">
        <v>352</v>
      </c>
      <c r="B17" s="66" t="s">
        <v>306</v>
      </c>
      <c r="C17" s="67"/>
      <c r="D17" s="68"/>
      <c r="E17" s="9">
        <v>901</v>
      </c>
      <c r="F17" s="10" t="s">
        <v>9</v>
      </c>
      <c r="G17" s="10" t="s">
        <v>183</v>
      </c>
      <c r="H17" s="9">
        <v>244</v>
      </c>
      <c r="I17" s="22">
        <v>20</v>
      </c>
    </row>
    <row r="18" spans="1:9" ht="101.25" customHeight="1">
      <c r="A18" s="3" t="s">
        <v>12</v>
      </c>
      <c r="B18" s="150" t="s">
        <v>13</v>
      </c>
      <c r="C18" s="150"/>
      <c r="D18" s="150"/>
      <c r="E18" s="3">
        <v>901</v>
      </c>
      <c r="F18" s="4" t="s">
        <v>14</v>
      </c>
      <c r="G18" s="9"/>
      <c r="H18" s="9"/>
      <c r="I18" s="45">
        <f>I19+I22+I24</f>
        <v>2954.3</v>
      </c>
    </row>
    <row r="19" spans="1:9" s="8" customFormat="1" ht="95.25" customHeight="1">
      <c r="A19" s="18" t="s">
        <v>15</v>
      </c>
      <c r="B19" s="75" t="s">
        <v>246</v>
      </c>
      <c r="C19" s="78"/>
      <c r="D19" s="79"/>
      <c r="E19" s="18">
        <v>901</v>
      </c>
      <c r="F19" s="19" t="s">
        <v>14</v>
      </c>
      <c r="G19" s="19" t="s">
        <v>16</v>
      </c>
      <c r="H19" s="18"/>
      <c r="I19" s="26">
        <f>I20+I21</f>
        <v>880</v>
      </c>
    </row>
    <row r="20" spans="1:9" ht="48.75" customHeight="1">
      <c r="A20" s="6" t="s">
        <v>17</v>
      </c>
      <c r="B20" s="88" t="s">
        <v>326</v>
      </c>
      <c r="C20" s="88"/>
      <c r="D20" s="88"/>
      <c r="E20" s="9">
        <v>901</v>
      </c>
      <c r="F20" s="10" t="s">
        <v>14</v>
      </c>
      <c r="G20" s="10" t="s">
        <v>16</v>
      </c>
      <c r="H20" s="9">
        <v>121</v>
      </c>
      <c r="I20" s="22">
        <v>874</v>
      </c>
    </row>
    <row r="21" spans="1:9" ht="46.5" customHeight="1">
      <c r="A21" s="9" t="s">
        <v>238</v>
      </c>
      <c r="B21" s="66" t="s">
        <v>305</v>
      </c>
      <c r="C21" s="67"/>
      <c r="D21" s="68"/>
      <c r="E21" s="9">
        <v>901</v>
      </c>
      <c r="F21" s="10" t="s">
        <v>14</v>
      </c>
      <c r="G21" s="10" t="s">
        <v>16</v>
      </c>
      <c r="H21" s="9">
        <v>242</v>
      </c>
      <c r="I21" s="22">
        <v>6</v>
      </c>
    </row>
    <row r="22" spans="1:9" s="8" customFormat="1" ht="77.25" customHeight="1">
      <c r="A22" s="18" t="s">
        <v>18</v>
      </c>
      <c r="B22" s="75" t="s">
        <v>240</v>
      </c>
      <c r="C22" s="78"/>
      <c r="D22" s="79"/>
      <c r="E22" s="18">
        <v>901</v>
      </c>
      <c r="F22" s="19" t="s">
        <v>14</v>
      </c>
      <c r="G22" s="19" t="s">
        <v>19</v>
      </c>
      <c r="H22" s="18"/>
      <c r="I22" s="26">
        <f>I23</f>
        <v>220.4</v>
      </c>
    </row>
    <row r="23" spans="1:9" ht="30.75" customHeight="1">
      <c r="A23" s="6" t="s">
        <v>20</v>
      </c>
      <c r="B23" s="88" t="s">
        <v>307</v>
      </c>
      <c r="C23" s="88"/>
      <c r="D23" s="88"/>
      <c r="E23" s="9">
        <v>901</v>
      </c>
      <c r="F23" s="10" t="s">
        <v>14</v>
      </c>
      <c r="G23" s="10" t="s">
        <v>19</v>
      </c>
      <c r="H23" s="9">
        <v>122</v>
      </c>
      <c r="I23" s="22">
        <v>220.4</v>
      </c>
    </row>
    <row r="24" spans="1:9" s="8" customFormat="1" ht="61.5" customHeight="1">
      <c r="A24" s="18" t="s">
        <v>21</v>
      </c>
      <c r="B24" s="75" t="s">
        <v>22</v>
      </c>
      <c r="C24" s="78"/>
      <c r="D24" s="79"/>
      <c r="E24" s="18">
        <v>901</v>
      </c>
      <c r="F24" s="19" t="s">
        <v>14</v>
      </c>
      <c r="G24" s="19" t="s">
        <v>23</v>
      </c>
      <c r="H24" s="18"/>
      <c r="I24" s="26">
        <f>I25+ I26</f>
        <v>1853.9</v>
      </c>
    </row>
    <row r="25" spans="1:9" ht="47.25" customHeight="1">
      <c r="A25" s="6" t="s">
        <v>24</v>
      </c>
      <c r="B25" s="88" t="s">
        <v>326</v>
      </c>
      <c r="C25" s="88"/>
      <c r="D25" s="88"/>
      <c r="E25" s="9">
        <v>901</v>
      </c>
      <c r="F25" s="10" t="s">
        <v>14</v>
      </c>
      <c r="G25" s="10" t="s">
        <v>23</v>
      </c>
      <c r="H25" s="9">
        <v>121</v>
      </c>
      <c r="I25" s="22">
        <v>1850</v>
      </c>
    </row>
    <row r="26" spans="1:9" ht="33" customHeight="1">
      <c r="A26" s="9" t="s">
        <v>239</v>
      </c>
      <c r="B26" s="66" t="s">
        <v>306</v>
      </c>
      <c r="C26" s="67"/>
      <c r="D26" s="68"/>
      <c r="E26" s="9">
        <v>901</v>
      </c>
      <c r="F26" s="10" t="s">
        <v>14</v>
      </c>
      <c r="G26" s="10" t="s">
        <v>23</v>
      </c>
      <c r="H26" s="9">
        <v>244</v>
      </c>
      <c r="I26" s="22">
        <v>3.9</v>
      </c>
    </row>
    <row r="27" spans="1:9" s="5" customFormat="1" ht="30" customHeight="1">
      <c r="A27" s="23" t="s">
        <v>25</v>
      </c>
      <c r="B27" s="89" t="s">
        <v>26</v>
      </c>
      <c r="C27" s="90"/>
      <c r="D27" s="91"/>
      <c r="E27" s="23">
        <v>901</v>
      </c>
      <c r="F27" s="24" t="s">
        <v>27</v>
      </c>
      <c r="G27" s="24"/>
      <c r="H27" s="23"/>
      <c r="I27" s="46">
        <f>I28+I30</f>
        <v>210</v>
      </c>
    </row>
    <row r="28" spans="1:9" ht="48.75" customHeight="1">
      <c r="A28" s="11" t="s">
        <v>28</v>
      </c>
      <c r="B28" s="123" t="s">
        <v>304</v>
      </c>
      <c r="C28" s="124"/>
      <c r="D28" s="125"/>
      <c r="E28" s="6">
        <v>901</v>
      </c>
      <c r="F28" s="7" t="s">
        <v>27</v>
      </c>
      <c r="G28" s="7" t="s">
        <v>29</v>
      </c>
      <c r="H28" s="6"/>
      <c r="I28" s="22">
        <f>I29</f>
        <v>60</v>
      </c>
    </row>
    <row r="29" spans="1:9" ht="34.5" customHeight="1">
      <c r="A29" s="16" t="s">
        <v>30</v>
      </c>
      <c r="B29" s="72" t="s">
        <v>309</v>
      </c>
      <c r="C29" s="138"/>
      <c r="D29" s="139"/>
      <c r="E29" s="9">
        <v>901</v>
      </c>
      <c r="F29" s="10" t="s">
        <v>27</v>
      </c>
      <c r="G29" s="10" t="s">
        <v>29</v>
      </c>
      <c r="H29" s="10" t="s">
        <v>308</v>
      </c>
      <c r="I29" s="22">
        <v>60</v>
      </c>
    </row>
    <row r="30" spans="1:9" s="8" customFormat="1" ht="34.5" customHeight="1">
      <c r="A30" s="17" t="s">
        <v>47</v>
      </c>
      <c r="B30" s="123" t="s">
        <v>52</v>
      </c>
      <c r="C30" s="143"/>
      <c r="D30" s="144"/>
      <c r="E30" s="18">
        <v>901</v>
      </c>
      <c r="F30" s="19" t="s">
        <v>27</v>
      </c>
      <c r="G30" s="19" t="s">
        <v>49</v>
      </c>
      <c r="H30" s="19"/>
      <c r="I30" s="26">
        <f>I31</f>
        <v>150</v>
      </c>
    </row>
    <row r="31" spans="1:9" ht="34.5" customHeight="1">
      <c r="A31" s="16" t="s">
        <v>50</v>
      </c>
      <c r="B31" s="72" t="s">
        <v>306</v>
      </c>
      <c r="C31" s="73"/>
      <c r="D31" s="74"/>
      <c r="E31" s="9">
        <v>901</v>
      </c>
      <c r="F31" s="10" t="s">
        <v>27</v>
      </c>
      <c r="G31" s="10" t="s">
        <v>49</v>
      </c>
      <c r="H31" s="10" t="s">
        <v>310</v>
      </c>
      <c r="I31" s="22">
        <v>150</v>
      </c>
    </row>
    <row r="32" spans="1:9" s="12" customFormat="1" ht="65.25" customHeight="1">
      <c r="A32" s="3" t="s">
        <v>31</v>
      </c>
      <c r="B32" s="126" t="s">
        <v>32</v>
      </c>
      <c r="C32" s="127"/>
      <c r="D32" s="128"/>
      <c r="E32" s="3">
        <v>984</v>
      </c>
      <c r="F32" s="48"/>
      <c r="G32" s="4"/>
      <c r="H32" s="3"/>
      <c r="I32" s="45">
        <f>SUM(I33+I65+I78+I95+I131+I135+I146+I159+I170+I184)</f>
        <v>201089.90000000002</v>
      </c>
    </row>
    <row r="33" spans="1:9" s="12" customFormat="1" ht="32.25" customHeight="1">
      <c r="A33" s="3" t="s">
        <v>5</v>
      </c>
      <c r="B33" s="126" t="s">
        <v>281</v>
      </c>
      <c r="C33" s="127"/>
      <c r="D33" s="128"/>
      <c r="E33" s="3">
        <v>984</v>
      </c>
      <c r="F33" s="4" t="s">
        <v>6</v>
      </c>
      <c r="G33" s="4"/>
      <c r="H33" s="3"/>
      <c r="I33" s="45">
        <f>I34+I47+I50</f>
        <v>15836.699999999999</v>
      </c>
    </row>
    <row r="34" spans="1:9" s="8" customFormat="1" ht="140.25" customHeight="1">
      <c r="A34" s="23" t="s">
        <v>7</v>
      </c>
      <c r="B34" s="150" t="s">
        <v>218</v>
      </c>
      <c r="C34" s="150"/>
      <c r="D34" s="150"/>
      <c r="E34" s="23">
        <v>984</v>
      </c>
      <c r="F34" s="24" t="s">
        <v>33</v>
      </c>
      <c r="G34" s="18"/>
      <c r="H34" s="18"/>
      <c r="I34" s="46">
        <f>I35+I37+I45</f>
        <v>14459.4</v>
      </c>
    </row>
    <row r="35" spans="1:9" s="8" customFormat="1" ht="47.25" customHeight="1">
      <c r="A35" s="17" t="s">
        <v>10</v>
      </c>
      <c r="B35" s="75" t="s">
        <v>34</v>
      </c>
      <c r="C35" s="78"/>
      <c r="D35" s="79"/>
      <c r="E35" s="18">
        <v>984</v>
      </c>
      <c r="F35" s="19" t="s">
        <v>33</v>
      </c>
      <c r="G35" s="19" t="s">
        <v>184</v>
      </c>
      <c r="H35" s="18"/>
      <c r="I35" s="26">
        <f>I36</f>
        <v>405</v>
      </c>
    </row>
    <row r="36" spans="1:9" ht="46.5" customHeight="1">
      <c r="A36" s="11" t="s">
        <v>11</v>
      </c>
      <c r="B36" s="88" t="s">
        <v>326</v>
      </c>
      <c r="C36" s="88"/>
      <c r="D36" s="88"/>
      <c r="E36" s="6">
        <v>984</v>
      </c>
      <c r="F36" s="10" t="s">
        <v>33</v>
      </c>
      <c r="G36" s="10" t="s">
        <v>184</v>
      </c>
      <c r="H36" s="9">
        <v>121</v>
      </c>
      <c r="I36" s="22">
        <v>405</v>
      </c>
    </row>
    <row r="37" spans="1:9" s="8" customFormat="1" ht="84.75" customHeight="1">
      <c r="A37" s="17" t="s">
        <v>35</v>
      </c>
      <c r="B37" s="75" t="s">
        <v>36</v>
      </c>
      <c r="C37" s="78"/>
      <c r="D37" s="79"/>
      <c r="E37" s="18">
        <v>984</v>
      </c>
      <c r="F37" s="19" t="s">
        <v>33</v>
      </c>
      <c r="G37" s="19" t="s">
        <v>37</v>
      </c>
      <c r="H37" s="18"/>
      <c r="I37" s="26">
        <f>I38+I41+I44+I40+I43</f>
        <v>14049.4</v>
      </c>
    </row>
    <row r="38" spans="1:9" ht="45.75" customHeight="1">
      <c r="A38" s="16" t="s">
        <v>232</v>
      </c>
      <c r="B38" s="88" t="s">
        <v>326</v>
      </c>
      <c r="C38" s="88"/>
      <c r="D38" s="88"/>
      <c r="E38" s="6">
        <v>984</v>
      </c>
      <c r="F38" s="10" t="s">
        <v>33</v>
      </c>
      <c r="G38" s="10" t="s">
        <v>37</v>
      </c>
      <c r="H38" s="9">
        <v>121</v>
      </c>
      <c r="I38" s="22">
        <v>12687.8</v>
      </c>
    </row>
    <row r="39" spans="1:9" ht="30" customHeight="1">
      <c r="A39" s="16" t="s">
        <v>241</v>
      </c>
      <c r="B39" s="72" t="s">
        <v>353</v>
      </c>
      <c r="C39" s="73"/>
      <c r="D39" s="74"/>
      <c r="E39" s="6">
        <v>984</v>
      </c>
      <c r="F39" s="10" t="s">
        <v>33</v>
      </c>
      <c r="G39" s="10" t="s">
        <v>37</v>
      </c>
      <c r="H39" s="9">
        <v>240</v>
      </c>
      <c r="I39" s="22">
        <f>SUM(I40:I41)</f>
        <v>1321.8999999999999</v>
      </c>
    </row>
    <row r="40" spans="1:9" ht="46.5" customHeight="1">
      <c r="A40" s="16" t="s">
        <v>354</v>
      </c>
      <c r="B40" s="72" t="s">
        <v>305</v>
      </c>
      <c r="C40" s="73"/>
      <c r="D40" s="74"/>
      <c r="E40" s="6">
        <v>984</v>
      </c>
      <c r="F40" s="10" t="s">
        <v>33</v>
      </c>
      <c r="G40" s="10" t="s">
        <v>37</v>
      </c>
      <c r="H40" s="9">
        <v>242</v>
      </c>
      <c r="I40" s="22">
        <v>169.6</v>
      </c>
    </row>
    <row r="41" spans="1:9" ht="33" customHeight="1">
      <c r="A41" s="16" t="s">
        <v>355</v>
      </c>
      <c r="B41" s="66" t="s">
        <v>306</v>
      </c>
      <c r="C41" s="67"/>
      <c r="D41" s="68"/>
      <c r="E41" s="6">
        <v>984</v>
      </c>
      <c r="F41" s="10" t="s">
        <v>33</v>
      </c>
      <c r="G41" s="10" t="s">
        <v>37</v>
      </c>
      <c r="H41" s="9">
        <v>244</v>
      </c>
      <c r="I41" s="22">
        <v>1152.3</v>
      </c>
    </row>
    <row r="42" spans="1:9" ht="33" customHeight="1">
      <c r="A42" s="16" t="s">
        <v>242</v>
      </c>
      <c r="B42" s="66" t="s">
        <v>358</v>
      </c>
      <c r="C42" s="67"/>
      <c r="D42" s="68"/>
      <c r="E42" s="6">
        <v>984</v>
      </c>
      <c r="F42" s="10" t="s">
        <v>33</v>
      </c>
      <c r="G42" s="10" t="s">
        <v>37</v>
      </c>
      <c r="H42" s="9">
        <v>850</v>
      </c>
      <c r="I42" s="22">
        <f>SUM(I43:I44)</f>
        <v>39.700000000000003</v>
      </c>
    </row>
    <row r="43" spans="1:9" ht="33" customHeight="1">
      <c r="A43" s="16" t="s">
        <v>356</v>
      </c>
      <c r="B43" s="66" t="s">
        <v>323</v>
      </c>
      <c r="C43" s="67"/>
      <c r="D43" s="68"/>
      <c r="E43" s="6">
        <v>984</v>
      </c>
      <c r="F43" s="10" t="s">
        <v>33</v>
      </c>
      <c r="G43" s="10" t="s">
        <v>37</v>
      </c>
      <c r="H43" s="9">
        <v>851</v>
      </c>
      <c r="I43" s="22">
        <v>30</v>
      </c>
    </row>
    <row r="44" spans="1:9" ht="31.5" customHeight="1">
      <c r="A44" s="16" t="s">
        <v>357</v>
      </c>
      <c r="B44" s="66" t="s">
        <v>309</v>
      </c>
      <c r="C44" s="67"/>
      <c r="D44" s="68"/>
      <c r="E44" s="6">
        <v>984</v>
      </c>
      <c r="F44" s="10" t="s">
        <v>33</v>
      </c>
      <c r="G44" s="10" t="s">
        <v>37</v>
      </c>
      <c r="H44" s="9">
        <v>852</v>
      </c>
      <c r="I44" s="22">
        <v>9.6999999999999993</v>
      </c>
    </row>
    <row r="45" spans="1:9" s="8" customFormat="1" ht="79.5" customHeight="1">
      <c r="A45" s="17" t="s">
        <v>38</v>
      </c>
      <c r="B45" s="75" t="s">
        <v>39</v>
      </c>
      <c r="C45" s="78"/>
      <c r="D45" s="79"/>
      <c r="E45" s="18">
        <v>984</v>
      </c>
      <c r="F45" s="19" t="s">
        <v>33</v>
      </c>
      <c r="G45" s="19" t="s">
        <v>185</v>
      </c>
      <c r="H45" s="18"/>
      <c r="I45" s="26">
        <f>I46</f>
        <v>5</v>
      </c>
    </row>
    <row r="46" spans="1:9" ht="69.75" customHeight="1">
      <c r="A46" s="11" t="s">
        <v>40</v>
      </c>
      <c r="B46" s="186" t="s">
        <v>41</v>
      </c>
      <c r="C46" s="186"/>
      <c r="D46" s="186"/>
      <c r="E46" s="9">
        <v>984</v>
      </c>
      <c r="F46" s="10" t="s">
        <v>33</v>
      </c>
      <c r="G46" s="10" t="s">
        <v>185</v>
      </c>
      <c r="H46" s="9">
        <v>598</v>
      </c>
      <c r="I46" s="22">
        <v>5</v>
      </c>
    </row>
    <row r="47" spans="1:9" s="25" customFormat="1" ht="15.75">
      <c r="A47" s="23" t="s">
        <v>12</v>
      </c>
      <c r="B47" s="185" t="s">
        <v>42</v>
      </c>
      <c r="C47" s="185"/>
      <c r="D47" s="185"/>
      <c r="E47" s="23">
        <v>984</v>
      </c>
      <c r="F47" s="24" t="s">
        <v>43</v>
      </c>
      <c r="G47" s="18"/>
      <c r="H47" s="18"/>
      <c r="I47" s="46">
        <f>I48</f>
        <v>100</v>
      </c>
    </row>
    <row r="48" spans="1:9" s="8" customFormat="1" ht="31.5" customHeight="1">
      <c r="A48" s="17" t="s">
        <v>15</v>
      </c>
      <c r="B48" s="187" t="s">
        <v>243</v>
      </c>
      <c r="C48" s="188"/>
      <c r="D48" s="189"/>
      <c r="E48" s="18">
        <v>984</v>
      </c>
      <c r="F48" s="19" t="s">
        <v>43</v>
      </c>
      <c r="G48" s="19" t="s">
        <v>44</v>
      </c>
      <c r="H48" s="19"/>
      <c r="I48" s="26">
        <f>I49</f>
        <v>100</v>
      </c>
    </row>
    <row r="49" spans="1:9" ht="18.75" customHeight="1">
      <c r="A49" s="16" t="s">
        <v>17</v>
      </c>
      <c r="B49" s="182" t="s">
        <v>244</v>
      </c>
      <c r="C49" s="183"/>
      <c r="D49" s="184"/>
      <c r="E49" s="6">
        <v>984</v>
      </c>
      <c r="F49" s="10" t="s">
        <v>43</v>
      </c>
      <c r="G49" s="10" t="s">
        <v>44</v>
      </c>
      <c r="H49" s="10" t="s">
        <v>245</v>
      </c>
      <c r="I49" s="22">
        <v>100</v>
      </c>
    </row>
    <row r="50" spans="1:9" s="8" customFormat="1" ht="29.25" customHeight="1">
      <c r="A50" s="27" t="s">
        <v>25</v>
      </c>
      <c r="B50" s="193" t="s">
        <v>26</v>
      </c>
      <c r="C50" s="193"/>
      <c r="D50" s="193"/>
      <c r="E50" s="23">
        <v>984</v>
      </c>
      <c r="F50" s="24" t="s">
        <v>27</v>
      </c>
      <c r="G50" s="23"/>
      <c r="H50" s="23"/>
      <c r="I50" s="46">
        <f>I51+I53+I55+I57+I61+I59+I63</f>
        <v>1277.2999999999997</v>
      </c>
    </row>
    <row r="51" spans="1:9" s="8" customFormat="1" ht="49.5" customHeight="1">
      <c r="A51" s="17" t="s">
        <v>28</v>
      </c>
      <c r="B51" s="75" t="s">
        <v>45</v>
      </c>
      <c r="C51" s="78"/>
      <c r="D51" s="79"/>
      <c r="E51" s="18">
        <v>984</v>
      </c>
      <c r="F51" s="19" t="s">
        <v>27</v>
      </c>
      <c r="G51" s="19" t="s">
        <v>46</v>
      </c>
      <c r="H51" s="18"/>
      <c r="I51" s="26">
        <f>I52</f>
        <v>100</v>
      </c>
    </row>
    <row r="52" spans="1:9" ht="33" customHeight="1">
      <c r="A52" s="11" t="s">
        <v>30</v>
      </c>
      <c r="B52" s="88" t="s">
        <v>306</v>
      </c>
      <c r="C52" s="88"/>
      <c r="D52" s="88"/>
      <c r="E52" s="6">
        <v>984</v>
      </c>
      <c r="F52" s="10" t="s">
        <v>27</v>
      </c>
      <c r="G52" s="10" t="s">
        <v>46</v>
      </c>
      <c r="H52" s="9">
        <v>244</v>
      </c>
      <c r="I52" s="22">
        <v>100</v>
      </c>
    </row>
    <row r="53" spans="1:9" s="8" customFormat="1" ht="45" customHeight="1">
      <c r="A53" s="17" t="s">
        <v>47</v>
      </c>
      <c r="B53" s="123" t="s">
        <v>168</v>
      </c>
      <c r="C53" s="143"/>
      <c r="D53" s="144"/>
      <c r="E53" s="18">
        <v>984</v>
      </c>
      <c r="F53" s="19" t="s">
        <v>27</v>
      </c>
      <c r="G53" s="19" t="s">
        <v>53</v>
      </c>
      <c r="H53" s="18"/>
      <c r="I53" s="26">
        <f>I54</f>
        <v>50</v>
      </c>
    </row>
    <row r="54" spans="1:9" ht="30.75" customHeight="1">
      <c r="A54" s="16" t="s">
        <v>50</v>
      </c>
      <c r="B54" s="72" t="s">
        <v>306</v>
      </c>
      <c r="C54" s="73"/>
      <c r="D54" s="74"/>
      <c r="E54" s="6">
        <v>984</v>
      </c>
      <c r="F54" s="10" t="s">
        <v>27</v>
      </c>
      <c r="G54" s="10" t="s">
        <v>53</v>
      </c>
      <c r="H54" s="10" t="s">
        <v>310</v>
      </c>
      <c r="I54" s="22">
        <v>50</v>
      </c>
    </row>
    <row r="55" spans="1:9" s="8" customFormat="1" ht="98.25" customHeight="1">
      <c r="A55" s="17" t="s">
        <v>51</v>
      </c>
      <c r="B55" s="75" t="s">
        <v>48</v>
      </c>
      <c r="C55" s="78"/>
      <c r="D55" s="79"/>
      <c r="E55" s="18">
        <v>984</v>
      </c>
      <c r="F55" s="19" t="s">
        <v>27</v>
      </c>
      <c r="G55" s="19" t="s">
        <v>57</v>
      </c>
      <c r="H55" s="18"/>
      <c r="I55" s="26">
        <f>I56</f>
        <v>605.29999999999995</v>
      </c>
    </row>
    <row r="56" spans="1:9" ht="48" customHeight="1">
      <c r="A56" s="16" t="s">
        <v>54</v>
      </c>
      <c r="B56" s="190" t="s">
        <v>247</v>
      </c>
      <c r="C56" s="191"/>
      <c r="D56" s="192"/>
      <c r="E56" s="6">
        <v>984</v>
      </c>
      <c r="F56" s="7" t="s">
        <v>27</v>
      </c>
      <c r="G56" s="10" t="s">
        <v>57</v>
      </c>
      <c r="H56" s="10" t="s">
        <v>248</v>
      </c>
      <c r="I56" s="22">
        <v>605.29999999999995</v>
      </c>
    </row>
    <row r="57" spans="1:9" s="8" customFormat="1" ht="140.25" customHeight="1">
      <c r="A57" s="17" t="s">
        <v>55</v>
      </c>
      <c r="B57" s="75" t="s">
        <v>56</v>
      </c>
      <c r="C57" s="78"/>
      <c r="D57" s="79"/>
      <c r="E57" s="18">
        <v>984</v>
      </c>
      <c r="F57" s="19" t="s">
        <v>27</v>
      </c>
      <c r="G57" s="19" t="s">
        <v>181</v>
      </c>
      <c r="H57" s="18"/>
      <c r="I57" s="26">
        <f>I58</f>
        <v>80</v>
      </c>
    </row>
    <row r="58" spans="1:9" ht="30.75" customHeight="1">
      <c r="A58" s="16" t="s">
        <v>58</v>
      </c>
      <c r="B58" s="88" t="s">
        <v>306</v>
      </c>
      <c r="C58" s="88"/>
      <c r="D58" s="88"/>
      <c r="E58" s="9">
        <v>984</v>
      </c>
      <c r="F58" s="10" t="s">
        <v>27</v>
      </c>
      <c r="G58" s="10" t="s">
        <v>181</v>
      </c>
      <c r="H58" s="9">
        <v>244</v>
      </c>
      <c r="I58" s="22">
        <v>80</v>
      </c>
    </row>
    <row r="59" spans="1:9" ht="65.25" customHeight="1">
      <c r="A59" s="16" t="s">
        <v>59</v>
      </c>
      <c r="B59" s="111" t="s">
        <v>277</v>
      </c>
      <c r="C59" s="67"/>
      <c r="D59" s="68"/>
      <c r="E59" s="18">
        <v>984</v>
      </c>
      <c r="F59" s="19" t="s">
        <v>27</v>
      </c>
      <c r="G59" s="19" t="s">
        <v>287</v>
      </c>
      <c r="H59" s="18"/>
      <c r="I59" s="26">
        <f>I60</f>
        <v>14</v>
      </c>
    </row>
    <row r="60" spans="1:9" ht="30.75" customHeight="1">
      <c r="A60" s="16" t="s">
        <v>62</v>
      </c>
      <c r="B60" s="72" t="s">
        <v>306</v>
      </c>
      <c r="C60" s="73"/>
      <c r="D60" s="74"/>
      <c r="E60" s="18">
        <v>984</v>
      </c>
      <c r="F60" s="19" t="s">
        <v>27</v>
      </c>
      <c r="G60" s="19" t="s">
        <v>287</v>
      </c>
      <c r="H60" s="9">
        <v>244</v>
      </c>
      <c r="I60" s="22">
        <v>14</v>
      </c>
    </row>
    <row r="61" spans="1:9" s="8" customFormat="1" ht="135.75" customHeight="1">
      <c r="A61" s="17" t="s">
        <v>288</v>
      </c>
      <c r="B61" s="75" t="s">
        <v>60</v>
      </c>
      <c r="C61" s="78"/>
      <c r="D61" s="79"/>
      <c r="E61" s="18">
        <v>984</v>
      </c>
      <c r="F61" s="19" t="s">
        <v>27</v>
      </c>
      <c r="G61" s="19" t="s">
        <v>61</v>
      </c>
      <c r="H61" s="18"/>
      <c r="I61" s="26">
        <f>I62</f>
        <v>356.9</v>
      </c>
    </row>
    <row r="62" spans="1:9" ht="30" customHeight="1">
      <c r="A62" s="16" t="s">
        <v>289</v>
      </c>
      <c r="B62" s="72" t="s">
        <v>306</v>
      </c>
      <c r="C62" s="93"/>
      <c r="D62" s="94"/>
      <c r="E62" s="9">
        <v>984</v>
      </c>
      <c r="F62" s="10" t="s">
        <v>27</v>
      </c>
      <c r="G62" s="10" t="s">
        <v>61</v>
      </c>
      <c r="H62" s="9">
        <v>244</v>
      </c>
      <c r="I62" s="22">
        <v>356.9</v>
      </c>
    </row>
    <row r="63" spans="1:9" s="8" customFormat="1" ht="97.5" customHeight="1">
      <c r="A63" s="17" t="s">
        <v>230</v>
      </c>
      <c r="B63" s="123" t="s">
        <v>341</v>
      </c>
      <c r="C63" s="143"/>
      <c r="D63" s="144"/>
      <c r="E63" s="18">
        <v>984</v>
      </c>
      <c r="F63" s="19" t="s">
        <v>27</v>
      </c>
      <c r="G63" s="19" t="s">
        <v>82</v>
      </c>
      <c r="H63" s="18"/>
      <c r="I63" s="26">
        <f>I64</f>
        <v>71.099999999999994</v>
      </c>
    </row>
    <row r="64" spans="1:9" ht="30" customHeight="1">
      <c r="A64" s="16" t="s">
        <v>231</v>
      </c>
      <c r="B64" s="72" t="s">
        <v>306</v>
      </c>
      <c r="C64" s="73"/>
      <c r="D64" s="74"/>
      <c r="E64" s="9">
        <v>984</v>
      </c>
      <c r="F64" s="10" t="s">
        <v>27</v>
      </c>
      <c r="G64" s="10" t="s">
        <v>82</v>
      </c>
      <c r="H64" s="9">
        <v>244</v>
      </c>
      <c r="I64" s="22">
        <v>71.099999999999994</v>
      </c>
    </row>
    <row r="65" spans="1:9" ht="65.25" customHeight="1">
      <c r="A65" s="14" t="s">
        <v>63</v>
      </c>
      <c r="B65" s="92" t="s">
        <v>64</v>
      </c>
      <c r="C65" s="92"/>
      <c r="D65" s="92"/>
      <c r="E65" s="3">
        <v>984</v>
      </c>
      <c r="F65" s="4" t="s">
        <v>65</v>
      </c>
      <c r="G65" s="7"/>
      <c r="H65" s="9"/>
      <c r="I65" s="45">
        <f>I66+I75</f>
        <v>956.6</v>
      </c>
    </row>
    <row r="66" spans="1:9" s="8" customFormat="1" ht="82.5" customHeight="1">
      <c r="A66" s="23" t="s">
        <v>66</v>
      </c>
      <c r="B66" s="150" t="s">
        <v>67</v>
      </c>
      <c r="C66" s="150"/>
      <c r="D66" s="150"/>
      <c r="E66" s="23">
        <v>984</v>
      </c>
      <c r="F66" s="24" t="s">
        <v>68</v>
      </c>
      <c r="G66" s="24"/>
      <c r="H66" s="23"/>
      <c r="I66" s="46">
        <f>I67+I71</f>
        <v>748.2</v>
      </c>
    </row>
    <row r="67" spans="1:9" s="8" customFormat="1" ht="172.5" customHeight="1">
      <c r="A67" s="17" t="s">
        <v>69</v>
      </c>
      <c r="B67" s="75" t="s">
        <v>70</v>
      </c>
      <c r="C67" s="78"/>
      <c r="D67" s="79"/>
      <c r="E67" s="18">
        <v>984</v>
      </c>
      <c r="F67" s="19" t="s">
        <v>68</v>
      </c>
      <c r="G67" s="19" t="s">
        <v>71</v>
      </c>
      <c r="H67" s="18"/>
      <c r="I67" s="26">
        <f>I69+I70</f>
        <v>374.7</v>
      </c>
    </row>
    <row r="68" spans="1:9" ht="31.5" customHeight="1">
      <c r="A68" s="16" t="s">
        <v>72</v>
      </c>
      <c r="B68" s="69" t="s">
        <v>353</v>
      </c>
      <c r="C68" s="95"/>
      <c r="D68" s="96"/>
      <c r="E68" s="9">
        <v>984</v>
      </c>
      <c r="F68" s="10" t="s">
        <v>68</v>
      </c>
      <c r="G68" s="10" t="s">
        <v>71</v>
      </c>
      <c r="H68" s="9">
        <v>240</v>
      </c>
      <c r="I68" s="22">
        <f>SUM(I69:I70)</f>
        <v>374.7</v>
      </c>
    </row>
    <row r="69" spans="1:9" ht="48" customHeight="1">
      <c r="A69" s="16" t="s">
        <v>359</v>
      </c>
      <c r="B69" s="88" t="s">
        <v>305</v>
      </c>
      <c r="C69" s="88"/>
      <c r="D69" s="88"/>
      <c r="E69" s="6">
        <v>984</v>
      </c>
      <c r="F69" s="7" t="s">
        <v>68</v>
      </c>
      <c r="G69" s="10" t="s">
        <v>71</v>
      </c>
      <c r="H69" s="9">
        <v>242</v>
      </c>
      <c r="I69" s="22">
        <v>4</v>
      </c>
    </row>
    <row r="70" spans="1:9" ht="33" customHeight="1">
      <c r="A70" s="16" t="s">
        <v>360</v>
      </c>
      <c r="B70" s="72" t="s">
        <v>306</v>
      </c>
      <c r="C70" s="73"/>
      <c r="D70" s="74"/>
      <c r="E70" s="6">
        <v>984</v>
      </c>
      <c r="F70" s="10" t="s">
        <v>68</v>
      </c>
      <c r="G70" s="10" t="s">
        <v>71</v>
      </c>
      <c r="H70" s="9">
        <v>244</v>
      </c>
      <c r="I70" s="22">
        <v>370.7</v>
      </c>
    </row>
    <row r="71" spans="1:9" s="8" customFormat="1" ht="161.25" customHeight="1">
      <c r="A71" s="17" t="s">
        <v>73</v>
      </c>
      <c r="B71" s="75" t="s">
        <v>74</v>
      </c>
      <c r="C71" s="78"/>
      <c r="D71" s="79"/>
      <c r="E71" s="18">
        <v>984</v>
      </c>
      <c r="F71" s="19" t="s">
        <v>68</v>
      </c>
      <c r="G71" s="19" t="s">
        <v>75</v>
      </c>
      <c r="H71" s="18"/>
      <c r="I71" s="26">
        <f>I73+I74</f>
        <v>373.5</v>
      </c>
    </row>
    <row r="72" spans="1:9" ht="33" customHeight="1">
      <c r="A72" s="16" t="s">
        <v>76</v>
      </c>
      <c r="B72" s="69" t="s">
        <v>353</v>
      </c>
      <c r="C72" s="70"/>
      <c r="D72" s="71"/>
      <c r="E72" s="9">
        <v>984</v>
      </c>
      <c r="F72" s="10" t="s">
        <v>68</v>
      </c>
      <c r="G72" s="10" t="s">
        <v>75</v>
      </c>
      <c r="H72" s="9">
        <v>240</v>
      </c>
      <c r="I72" s="22">
        <f>SUM(I73:I74)</f>
        <v>373.5</v>
      </c>
    </row>
    <row r="73" spans="1:9" ht="50.25" customHeight="1">
      <c r="A73" s="16" t="s">
        <v>361</v>
      </c>
      <c r="B73" s="88" t="s">
        <v>305</v>
      </c>
      <c r="C73" s="88"/>
      <c r="D73" s="88"/>
      <c r="E73" s="6">
        <v>984</v>
      </c>
      <c r="F73" s="10" t="s">
        <v>68</v>
      </c>
      <c r="G73" s="10" t="s">
        <v>75</v>
      </c>
      <c r="H73" s="9">
        <v>242</v>
      </c>
      <c r="I73" s="22">
        <v>151.19999999999999</v>
      </c>
    </row>
    <row r="74" spans="1:9" ht="31.5" customHeight="1">
      <c r="A74" s="16" t="s">
        <v>362</v>
      </c>
      <c r="B74" s="72" t="s">
        <v>306</v>
      </c>
      <c r="C74" s="73"/>
      <c r="D74" s="74"/>
      <c r="E74" s="6">
        <v>984</v>
      </c>
      <c r="F74" s="10" t="s">
        <v>68</v>
      </c>
      <c r="G74" s="10" t="s">
        <v>75</v>
      </c>
      <c r="H74" s="9">
        <v>244</v>
      </c>
      <c r="I74" s="22">
        <v>222.3</v>
      </c>
    </row>
    <row r="75" spans="1:9" ht="64.5" customHeight="1">
      <c r="A75" s="4" t="s">
        <v>77</v>
      </c>
      <c r="B75" s="89" t="s">
        <v>78</v>
      </c>
      <c r="C75" s="90"/>
      <c r="D75" s="91"/>
      <c r="E75" s="3">
        <v>984</v>
      </c>
      <c r="F75" s="4" t="s">
        <v>79</v>
      </c>
      <c r="G75" s="4"/>
      <c r="H75" s="3"/>
      <c r="I75" s="45">
        <f>I76</f>
        <v>208.4</v>
      </c>
    </row>
    <row r="76" spans="1:9" s="8" customFormat="1" ht="132.75" customHeight="1">
      <c r="A76" s="17" t="s">
        <v>80</v>
      </c>
      <c r="B76" s="75" t="s">
        <v>81</v>
      </c>
      <c r="C76" s="78"/>
      <c r="D76" s="79"/>
      <c r="E76" s="18">
        <v>984</v>
      </c>
      <c r="F76" s="19" t="s">
        <v>79</v>
      </c>
      <c r="G76" s="19" t="s">
        <v>320</v>
      </c>
      <c r="H76" s="18"/>
      <c r="I76" s="26">
        <f>I77</f>
        <v>208.4</v>
      </c>
    </row>
    <row r="77" spans="1:9" ht="30.75" customHeight="1">
      <c r="A77" s="11" t="s">
        <v>83</v>
      </c>
      <c r="B77" s="72" t="s">
        <v>306</v>
      </c>
      <c r="C77" s="93"/>
      <c r="D77" s="94"/>
      <c r="E77" s="6">
        <v>984</v>
      </c>
      <c r="F77" s="10" t="s">
        <v>79</v>
      </c>
      <c r="G77" s="10" t="s">
        <v>320</v>
      </c>
      <c r="H77" s="9">
        <v>244</v>
      </c>
      <c r="I77" s="22">
        <v>208.4</v>
      </c>
    </row>
    <row r="78" spans="1:9" ht="33" customHeight="1">
      <c r="A78" s="14" t="s">
        <v>84</v>
      </c>
      <c r="B78" s="99" t="s">
        <v>85</v>
      </c>
      <c r="C78" s="100"/>
      <c r="D78" s="101"/>
      <c r="E78" s="3">
        <v>984</v>
      </c>
      <c r="F78" s="4" t="s">
        <v>86</v>
      </c>
      <c r="G78" s="4"/>
      <c r="H78" s="9"/>
      <c r="I78" s="45">
        <f>I87+I92+I79+I84</f>
        <v>26420.400000000001</v>
      </c>
    </row>
    <row r="79" spans="1:9" s="8" customFormat="1" ht="20.25" customHeight="1">
      <c r="A79" s="27" t="s">
        <v>87</v>
      </c>
      <c r="B79" s="155" t="s">
        <v>217</v>
      </c>
      <c r="C79" s="83"/>
      <c r="D79" s="84"/>
      <c r="E79" s="23">
        <v>984</v>
      </c>
      <c r="F79" s="24" t="s">
        <v>215</v>
      </c>
      <c r="G79" s="24"/>
      <c r="H79" s="18"/>
      <c r="I79" s="46">
        <f>SUM(I80+I82)</f>
        <v>961.3</v>
      </c>
    </row>
    <row r="80" spans="1:9" s="8" customFormat="1" ht="90" customHeight="1">
      <c r="A80" s="17" t="s">
        <v>90</v>
      </c>
      <c r="B80" s="82" t="s">
        <v>293</v>
      </c>
      <c r="C80" s="83"/>
      <c r="D80" s="84"/>
      <c r="E80" s="18">
        <v>984</v>
      </c>
      <c r="F80" s="19" t="s">
        <v>215</v>
      </c>
      <c r="G80" s="19" t="s">
        <v>216</v>
      </c>
      <c r="H80" s="18"/>
      <c r="I80" s="26">
        <f>I81</f>
        <v>503.3</v>
      </c>
    </row>
    <row r="81" spans="1:9" ht="77.25" customHeight="1">
      <c r="A81" s="16" t="s">
        <v>91</v>
      </c>
      <c r="B81" s="85" t="s">
        <v>332</v>
      </c>
      <c r="C81" s="156"/>
      <c r="D81" s="157"/>
      <c r="E81" s="9">
        <v>984</v>
      </c>
      <c r="F81" s="10" t="s">
        <v>215</v>
      </c>
      <c r="G81" s="10" t="s">
        <v>216</v>
      </c>
      <c r="H81" s="9">
        <v>810</v>
      </c>
      <c r="I81" s="22">
        <v>503.3</v>
      </c>
    </row>
    <row r="82" spans="1:9" s="8" customFormat="1" ht="219.75" customHeight="1">
      <c r="A82" s="17" t="s">
        <v>290</v>
      </c>
      <c r="B82" s="82" t="s">
        <v>294</v>
      </c>
      <c r="C82" s="83"/>
      <c r="D82" s="84"/>
      <c r="E82" s="18">
        <v>984</v>
      </c>
      <c r="F82" s="19" t="s">
        <v>215</v>
      </c>
      <c r="G82" s="19" t="s">
        <v>292</v>
      </c>
      <c r="H82" s="18"/>
      <c r="I82" s="26">
        <f>I83</f>
        <v>458</v>
      </c>
    </row>
    <row r="83" spans="1:9" ht="77.25" customHeight="1">
      <c r="A83" s="16" t="s">
        <v>291</v>
      </c>
      <c r="B83" s="85" t="s">
        <v>332</v>
      </c>
      <c r="C83" s="86"/>
      <c r="D83" s="87"/>
      <c r="E83" s="9">
        <v>984</v>
      </c>
      <c r="F83" s="10" t="s">
        <v>215</v>
      </c>
      <c r="G83" s="10" t="s">
        <v>292</v>
      </c>
      <c r="H83" s="9">
        <v>810</v>
      </c>
      <c r="I83" s="22">
        <v>458</v>
      </c>
    </row>
    <row r="84" spans="1:9" s="5" customFormat="1" ht="20.25" customHeight="1">
      <c r="A84" s="27" t="s">
        <v>92</v>
      </c>
      <c r="B84" s="129" t="s">
        <v>249</v>
      </c>
      <c r="C84" s="153"/>
      <c r="D84" s="154"/>
      <c r="E84" s="23">
        <v>984</v>
      </c>
      <c r="F84" s="24" t="s">
        <v>250</v>
      </c>
      <c r="G84" s="24"/>
      <c r="H84" s="23"/>
      <c r="I84" s="46">
        <f>I85</f>
        <v>24269</v>
      </c>
    </row>
    <row r="85" spans="1:9" s="8" customFormat="1" ht="126.75" customHeight="1">
      <c r="A85" s="17" t="s">
        <v>95</v>
      </c>
      <c r="B85" s="111" t="s">
        <v>228</v>
      </c>
      <c r="C85" s="112"/>
      <c r="D85" s="113"/>
      <c r="E85" s="18">
        <v>984</v>
      </c>
      <c r="F85" s="19" t="s">
        <v>250</v>
      </c>
      <c r="G85" s="19" t="s">
        <v>251</v>
      </c>
      <c r="H85" s="18"/>
      <c r="I85" s="26">
        <f>I86</f>
        <v>24269</v>
      </c>
    </row>
    <row r="86" spans="1:9" ht="33" customHeight="1">
      <c r="A86" s="16" t="s">
        <v>96</v>
      </c>
      <c r="B86" s="66" t="s">
        <v>306</v>
      </c>
      <c r="C86" s="80"/>
      <c r="D86" s="81"/>
      <c r="E86" s="9">
        <v>984</v>
      </c>
      <c r="F86" s="10" t="s">
        <v>250</v>
      </c>
      <c r="G86" s="10" t="s">
        <v>251</v>
      </c>
      <c r="H86" s="9">
        <v>244</v>
      </c>
      <c r="I86" s="22">
        <v>24269</v>
      </c>
    </row>
    <row r="87" spans="1:9" s="8" customFormat="1" ht="15.75">
      <c r="A87" s="27" t="s">
        <v>212</v>
      </c>
      <c r="B87" s="98" t="s">
        <v>88</v>
      </c>
      <c r="C87" s="98"/>
      <c r="D87" s="98"/>
      <c r="E87" s="23">
        <v>984</v>
      </c>
      <c r="F87" s="24" t="s">
        <v>89</v>
      </c>
      <c r="G87" s="18"/>
      <c r="H87" s="18"/>
      <c r="I87" s="46">
        <f>I88</f>
        <v>990.40000000000009</v>
      </c>
    </row>
    <row r="88" spans="1:9" s="8" customFormat="1" ht="30" customHeight="1">
      <c r="A88" s="17" t="s">
        <v>213</v>
      </c>
      <c r="B88" s="75" t="s">
        <v>182</v>
      </c>
      <c r="C88" s="78"/>
      <c r="D88" s="79"/>
      <c r="E88" s="18">
        <v>984</v>
      </c>
      <c r="F88" s="19" t="s">
        <v>89</v>
      </c>
      <c r="G88" s="19" t="s">
        <v>269</v>
      </c>
      <c r="H88" s="18"/>
      <c r="I88" s="26">
        <f>I90+I91</f>
        <v>990.40000000000009</v>
      </c>
    </row>
    <row r="89" spans="1:9" ht="30" customHeight="1">
      <c r="A89" s="16" t="s">
        <v>214</v>
      </c>
      <c r="B89" s="69" t="s">
        <v>353</v>
      </c>
      <c r="C89" s="70"/>
      <c r="D89" s="71"/>
      <c r="E89" s="9">
        <v>984</v>
      </c>
      <c r="F89" s="10" t="s">
        <v>89</v>
      </c>
      <c r="G89" s="10" t="s">
        <v>269</v>
      </c>
      <c r="H89" s="9">
        <v>240</v>
      </c>
      <c r="I89" s="22">
        <f>SUM(I90:I91)</f>
        <v>990.40000000000009</v>
      </c>
    </row>
    <row r="90" spans="1:9" ht="48" customHeight="1">
      <c r="A90" s="16" t="s">
        <v>363</v>
      </c>
      <c r="B90" s="72" t="s">
        <v>305</v>
      </c>
      <c r="C90" s="93"/>
      <c r="D90" s="94"/>
      <c r="E90" s="6">
        <v>984</v>
      </c>
      <c r="F90" s="10" t="s">
        <v>89</v>
      </c>
      <c r="G90" s="19" t="s">
        <v>269</v>
      </c>
      <c r="H90" s="9">
        <v>242</v>
      </c>
      <c r="I90" s="22">
        <v>614.1</v>
      </c>
    </row>
    <row r="91" spans="1:9" ht="33" customHeight="1">
      <c r="A91" s="16" t="s">
        <v>364</v>
      </c>
      <c r="B91" s="72" t="s">
        <v>306</v>
      </c>
      <c r="C91" s="73"/>
      <c r="D91" s="74"/>
      <c r="E91" s="6">
        <v>984</v>
      </c>
      <c r="F91" s="10" t="s">
        <v>89</v>
      </c>
      <c r="G91" s="19" t="s">
        <v>269</v>
      </c>
      <c r="H91" s="9">
        <v>244</v>
      </c>
      <c r="I91" s="22">
        <v>376.3</v>
      </c>
    </row>
    <row r="92" spans="1:9" s="8" customFormat="1" ht="29.25" customHeight="1">
      <c r="A92" s="27" t="s">
        <v>270</v>
      </c>
      <c r="B92" s="150" t="s">
        <v>93</v>
      </c>
      <c r="C92" s="150"/>
      <c r="D92" s="150"/>
      <c r="E92" s="23">
        <v>984</v>
      </c>
      <c r="F92" s="24" t="s">
        <v>94</v>
      </c>
      <c r="G92" s="18"/>
      <c r="H92" s="18"/>
      <c r="I92" s="46">
        <f>I93</f>
        <v>199.7</v>
      </c>
    </row>
    <row r="93" spans="1:9" s="8" customFormat="1" ht="47.25" customHeight="1">
      <c r="A93" s="17" t="s">
        <v>271</v>
      </c>
      <c r="B93" s="75" t="s">
        <v>234</v>
      </c>
      <c r="C93" s="78"/>
      <c r="D93" s="79"/>
      <c r="E93" s="18">
        <v>984</v>
      </c>
      <c r="F93" s="19" t="s">
        <v>94</v>
      </c>
      <c r="G93" s="18">
        <v>3450100</v>
      </c>
      <c r="H93" s="18"/>
      <c r="I93" s="26">
        <f>I94</f>
        <v>199.7</v>
      </c>
    </row>
    <row r="94" spans="1:9" ht="30" customHeight="1">
      <c r="A94" s="16" t="s">
        <v>272</v>
      </c>
      <c r="B94" s="88" t="s">
        <v>306</v>
      </c>
      <c r="C94" s="88"/>
      <c r="D94" s="88"/>
      <c r="E94" s="6">
        <v>984</v>
      </c>
      <c r="F94" s="10" t="s">
        <v>94</v>
      </c>
      <c r="G94" s="9">
        <v>3450100</v>
      </c>
      <c r="H94" s="9">
        <v>244</v>
      </c>
      <c r="I94" s="22">
        <v>199.7</v>
      </c>
    </row>
    <row r="95" spans="1:9" s="12" customFormat="1" ht="47.25" customHeight="1">
      <c r="A95" s="14" t="s">
        <v>170</v>
      </c>
      <c r="B95" s="126" t="s">
        <v>165</v>
      </c>
      <c r="C95" s="158"/>
      <c r="D95" s="159"/>
      <c r="E95" s="3">
        <v>984</v>
      </c>
      <c r="F95" s="4" t="s">
        <v>169</v>
      </c>
      <c r="G95" s="3"/>
      <c r="H95" s="3"/>
      <c r="I95" s="45">
        <f>I96</f>
        <v>113477.80000000002</v>
      </c>
    </row>
    <row r="96" spans="1:9" ht="19.5" customHeight="1">
      <c r="A96" s="14" t="s">
        <v>166</v>
      </c>
      <c r="B96" s="99" t="s">
        <v>171</v>
      </c>
      <c r="C96" s="100"/>
      <c r="D96" s="101"/>
      <c r="E96" s="37">
        <v>984</v>
      </c>
      <c r="F96" s="4" t="s">
        <v>97</v>
      </c>
      <c r="G96" s="9"/>
      <c r="H96" s="9"/>
      <c r="I96" s="45">
        <f>SUM(I97+I99+I104+I111+I116+I125+I127+I129)</f>
        <v>113477.80000000002</v>
      </c>
    </row>
    <row r="97" spans="1:9" s="8" customFormat="1" ht="147" customHeight="1">
      <c r="A97" s="17" t="s">
        <v>172</v>
      </c>
      <c r="B97" s="75" t="s">
        <v>219</v>
      </c>
      <c r="C97" s="78"/>
      <c r="D97" s="79"/>
      <c r="E97" s="28">
        <v>984</v>
      </c>
      <c r="F97" s="19" t="s">
        <v>97</v>
      </c>
      <c r="G97" s="60" t="s">
        <v>186</v>
      </c>
      <c r="H97" s="19"/>
      <c r="I97" s="26">
        <f>I98</f>
        <v>200</v>
      </c>
    </row>
    <row r="98" spans="1:9" ht="34.5" customHeight="1">
      <c r="A98" s="16" t="s">
        <v>173</v>
      </c>
      <c r="B98" s="69" t="s">
        <v>306</v>
      </c>
      <c r="C98" s="70"/>
      <c r="D98" s="71"/>
      <c r="E98" s="29">
        <v>984</v>
      </c>
      <c r="F98" s="10" t="s">
        <v>97</v>
      </c>
      <c r="G98" s="61" t="s">
        <v>186</v>
      </c>
      <c r="H98" s="10" t="s">
        <v>310</v>
      </c>
      <c r="I98" s="22">
        <v>200</v>
      </c>
    </row>
    <row r="99" spans="1:9" s="8" customFormat="1" ht="63" customHeight="1">
      <c r="A99" s="17" t="s">
        <v>174</v>
      </c>
      <c r="B99" s="75" t="s">
        <v>311</v>
      </c>
      <c r="C99" s="76"/>
      <c r="D99" s="77"/>
      <c r="E99" s="28">
        <v>984</v>
      </c>
      <c r="F99" s="19" t="s">
        <v>97</v>
      </c>
      <c r="G99" s="60" t="s">
        <v>187</v>
      </c>
      <c r="H99" s="19"/>
      <c r="I99" s="26">
        <f>SUM(I100+I102)</f>
        <v>17152</v>
      </c>
    </row>
    <row r="100" spans="1:9" ht="189" customHeight="1">
      <c r="A100" s="16" t="s">
        <v>175</v>
      </c>
      <c r="B100" s="194" t="s">
        <v>313</v>
      </c>
      <c r="C100" s="121"/>
      <c r="D100" s="122"/>
      <c r="E100" s="38">
        <v>984</v>
      </c>
      <c r="F100" s="52" t="s">
        <v>97</v>
      </c>
      <c r="G100" s="52" t="s">
        <v>312</v>
      </c>
      <c r="H100" s="52"/>
      <c r="I100" s="22">
        <f>I101</f>
        <v>15031.4</v>
      </c>
    </row>
    <row r="101" spans="1:9" ht="33" customHeight="1">
      <c r="A101" s="16" t="s">
        <v>314</v>
      </c>
      <c r="B101" s="120" t="s">
        <v>306</v>
      </c>
      <c r="C101" s="151"/>
      <c r="D101" s="152"/>
      <c r="E101" s="38">
        <v>984</v>
      </c>
      <c r="F101" s="52" t="s">
        <v>97</v>
      </c>
      <c r="G101" s="52" t="s">
        <v>312</v>
      </c>
      <c r="H101" s="52" t="s">
        <v>310</v>
      </c>
      <c r="I101" s="22">
        <v>15031.4</v>
      </c>
    </row>
    <row r="102" spans="1:9" ht="138.75" customHeight="1">
      <c r="A102" s="16" t="s">
        <v>315</v>
      </c>
      <c r="B102" s="194" t="s">
        <v>282</v>
      </c>
      <c r="C102" s="151"/>
      <c r="D102" s="152"/>
      <c r="E102" s="38">
        <v>984</v>
      </c>
      <c r="F102" s="52" t="s">
        <v>97</v>
      </c>
      <c r="G102" s="52" t="s">
        <v>317</v>
      </c>
      <c r="H102" s="52"/>
      <c r="I102" s="22">
        <f>I103</f>
        <v>2120.6</v>
      </c>
    </row>
    <row r="103" spans="1:9" ht="33" customHeight="1">
      <c r="A103" s="16" t="s">
        <v>316</v>
      </c>
      <c r="B103" s="120" t="s">
        <v>306</v>
      </c>
      <c r="C103" s="195"/>
      <c r="D103" s="196"/>
      <c r="E103" s="38">
        <v>984</v>
      </c>
      <c r="F103" s="52" t="s">
        <v>97</v>
      </c>
      <c r="G103" s="52" t="s">
        <v>317</v>
      </c>
      <c r="H103" s="52" t="s">
        <v>310</v>
      </c>
      <c r="I103" s="22">
        <v>2120.6</v>
      </c>
    </row>
    <row r="104" spans="1:9" s="8" customFormat="1" ht="83.25" customHeight="1">
      <c r="A104" s="17" t="s">
        <v>189</v>
      </c>
      <c r="B104" s="123" t="s">
        <v>220</v>
      </c>
      <c r="C104" s="124"/>
      <c r="D104" s="125"/>
      <c r="E104" s="30">
        <v>984</v>
      </c>
      <c r="F104" s="51" t="s">
        <v>97</v>
      </c>
      <c r="G104" s="51" t="s">
        <v>159</v>
      </c>
      <c r="H104" s="51"/>
      <c r="I104" s="26">
        <f>SUM(I105+I107+I109)</f>
        <v>53070.7</v>
      </c>
    </row>
    <row r="105" spans="1:9" ht="270" customHeight="1">
      <c r="A105" s="16" t="s">
        <v>190</v>
      </c>
      <c r="B105" s="66" t="s">
        <v>188</v>
      </c>
      <c r="C105" s="93"/>
      <c r="D105" s="94"/>
      <c r="E105" s="31">
        <v>984</v>
      </c>
      <c r="F105" s="53" t="s">
        <v>97</v>
      </c>
      <c r="G105" s="53" t="s">
        <v>252</v>
      </c>
      <c r="H105" s="53"/>
      <c r="I105" s="22">
        <f>I106</f>
        <v>5664.6</v>
      </c>
    </row>
    <row r="106" spans="1:9" ht="30" customHeight="1">
      <c r="A106" s="16" t="s">
        <v>235</v>
      </c>
      <c r="B106" s="72" t="s">
        <v>306</v>
      </c>
      <c r="C106" s="73"/>
      <c r="D106" s="74"/>
      <c r="E106" s="31">
        <v>984</v>
      </c>
      <c r="F106" s="53" t="s">
        <v>97</v>
      </c>
      <c r="G106" s="53" t="s">
        <v>252</v>
      </c>
      <c r="H106" s="53" t="s">
        <v>310</v>
      </c>
      <c r="I106" s="22">
        <v>5664.6</v>
      </c>
    </row>
    <row r="107" spans="1:9" ht="104.25" customHeight="1">
      <c r="A107" s="16" t="s">
        <v>253</v>
      </c>
      <c r="B107" s="69" t="s">
        <v>236</v>
      </c>
      <c r="C107" s="148"/>
      <c r="D107" s="149"/>
      <c r="E107" s="31">
        <v>984</v>
      </c>
      <c r="F107" s="53" t="s">
        <v>97</v>
      </c>
      <c r="G107" s="53" t="s">
        <v>255</v>
      </c>
      <c r="H107" s="53"/>
      <c r="I107" s="22">
        <f>I108</f>
        <v>100</v>
      </c>
    </row>
    <row r="108" spans="1:9" ht="31.5" customHeight="1">
      <c r="A108" s="16" t="s">
        <v>254</v>
      </c>
      <c r="B108" s="197" t="s">
        <v>306</v>
      </c>
      <c r="C108" s="198"/>
      <c r="D108" s="198"/>
      <c r="E108" s="31">
        <v>984</v>
      </c>
      <c r="F108" s="53" t="s">
        <v>97</v>
      </c>
      <c r="G108" s="53" t="s">
        <v>255</v>
      </c>
      <c r="H108" s="53" t="s">
        <v>310</v>
      </c>
      <c r="I108" s="22">
        <v>100</v>
      </c>
    </row>
    <row r="109" spans="1:9" ht="258" customHeight="1">
      <c r="A109" s="16" t="s">
        <v>256</v>
      </c>
      <c r="B109" s="69" t="s">
        <v>176</v>
      </c>
      <c r="C109" s="95"/>
      <c r="D109" s="96"/>
      <c r="E109" s="39">
        <v>984</v>
      </c>
      <c r="F109" s="54" t="s">
        <v>97</v>
      </c>
      <c r="G109" s="54" t="s">
        <v>257</v>
      </c>
      <c r="H109" s="54"/>
      <c r="I109" s="22">
        <f>I110</f>
        <v>47306.1</v>
      </c>
    </row>
    <row r="110" spans="1:9" ht="63.75" customHeight="1">
      <c r="A110" s="16" t="s">
        <v>258</v>
      </c>
      <c r="B110" s="69" t="s">
        <v>177</v>
      </c>
      <c r="C110" s="95"/>
      <c r="D110" s="96"/>
      <c r="E110" s="39">
        <v>984</v>
      </c>
      <c r="F110" s="54" t="s">
        <v>97</v>
      </c>
      <c r="G110" s="54" t="s">
        <v>257</v>
      </c>
      <c r="H110" s="54" t="s">
        <v>178</v>
      </c>
      <c r="I110" s="22">
        <v>47306.1</v>
      </c>
    </row>
    <row r="111" spans="1:9" s="8" customFormat="1" ht="45.75" customHeight="1">
      <c r="A111" s="17" t="s">
        <v>191</v>
      </c>
      <c r="B111" s="123" t="s">
        <v>221</v>
      </c>
      <c r="C111" s="124"/>
      <c r="D111" s="125"/>
      <c r="E111" s="40">
        <v>984</v>
      </c>
      <c r="F111" s="56" t="s">
        <v>97</v>
      </c>
      <c r="G111" s="56" t="s">
        <v>160</v>
      </c>
      <c r="H111" s="63"/>
      <c r="I111" s="26">
        <f>I112+I114</f>
        <v>11161.6</v>
      </c>
    </row>
    <row r="112" spans="1:9" ht="82.5" customHeight="1">
      <c r="A112" s="16" t="s">
        <v>192</v>
      </c>
      <c r="B112" s="72" t="s">
        <v>222</v>
      </c>
      <c r="C112" s="93"/>
      <c r="D112" s="94"/>
      <c r="E112" s="31">
        <v>984</v>
      </c>
      <c r="F112" s="53" t="s">
        <v>97</v>
      </c>
      <c r="G112" s="53" t="s">
        <v>161</v>
      </c>
      <c r="H112" s="53"/>
      <c r="I112" s="22">
        <f>I113</f>
        <v>504.6</v>
      </c>
    </row>
    <row r="113" spans="1:9" ht="30.75" customHeight="1">
      <c r="A113" s="16" t="s">
        <v>193</v>
      </c>
      <c r="B113" s="72" t="s">
        <v>306</v>
      </c>
      <c r="C113" s="73"/>
      <c r="D113" s="74"/>
      <c r="E113" s="32">
        <v>984</v>
      </c>
      <c r="F113" s="55" t="s">
        <v>97</v>
      </c>
      <c r="G113" s="55" t="s">
        <v>161</v>
      </c>
      <c r="H113" s="55" t="s">
        <v>310</v>
      </c>
      <c r="I113" s="22">
        <v>504.6</v>
      </c>
    </row>
    <row r="114" spans="1:9" ht="363.75" customHeight="1">
      <c r="A114" s="16" t="s">
        <v>194</v>
      </c>
      <c r="B114" s="72" t="s">
        <v>333</v>
      </c>
      <c r="C114" s="93"/>
      <c r="D114" s="94"/>
      <c r="E114" s="32">
        <v>984</v>
      </c>
      <c r="F114" s="55" t="s">
        <v>97</v>
      </c>
      <c r="G114" s="55" t="s">
        <v>162</v>
      </c>
      <c r="H114" s="55"/>
      <c r="I114" s="22">
        <f>I115</f>
        <v>10657</v>
      </c>
    </row>
    <row r="115" spans="1:9" ht="30" customHeight="1">
      <c r="A115" s="16" t="s">
        <v>259</v>
      </c>
      <c r="B115" s="72" t="s">
        <v>306</v>
      </c>
      <c r="C115" s="73"/>
      <c r="D115" s="74"/>
      <c r="E115" s="42">
        <v>984</v>
      </c>
      <c r="F115" s="55" t="s">
        <v>97</v>
      </c>
      <c r="G115" s="55" t="s">
        <v>162</v>
      </c>
      <c r="H115" s="55" t="s">
        <v>310</v>
      </c>
      <c r="I115" s="22">
        <v>10657</v>
      </c>
    </row>
    <row r="116" spans="1:9" s="8" customFormat="1" ht="65.25" customHeight="1">
      <c r="A116" s="17" t="s">
        <v>195</v>
      </c>
      <c r="B116" s="75" t="s">
        <v>223</v>
      </c>
      <c r="C116" s="78"/>
      <c r="D116" s="79"/>
      <c r="E116" s="43">
        <v>984</v>
      </c>
      <c r="F116" s="51" t="s">
        <v>97</v>
      </c>
      <c r="G116" s="51" t="s">
        <v>163</v>
      </c>
      <c r="H116" s="64"/>
      <c r="I116" s="26">
        <f>I117+I119+I121+I123</f>
        <v>24473</v>
      </c>
    </row>
    <row r="117" spans="1:9" ht="171" customHeight="1">
      <c r="A117" s="16" t="s">
        <v>196</v>
      </c>
      <c r="B117" s="66" t="s">
        <v>224</v>
      </c>
      <c r="C117" s="93"/>
      <c r="D117" s="94"/>
      <c r="E117" s="44">
        <v>984</v>
      </c>
      <c r="F117" s="53" t="s">
        <v>97</v>
      </c>
      <c r="G117" s="53" t="s">
        <v>164</v>
      </c>
      <c r="H117" s="53"/>
      <c r="I117" s="22">
        <f>I118</f>
        <v>22273</v>
      </c>
    </row>
    <row r="118" spans="1:9" ht="34.5" customHeight="1">
      <c r="A118" s="16" t="s">
        <v>197</v>
      </c>
      <c r="B118" s="72" t="s">
        <v>306</v>
      </c>
      <c r="C118" s="73"/>
      <c r="D118" s="74"/>
      <c r="E118" s="44">
        <v>984</v>
      </c>
      <c r="F118" s="53" t="s">
        <v>97</v>
      </c>
      <c r="G118" s="53" t="s">
        <v>164</v>
      </c>
      <c r="H118" s="53" t="s">
        <v>310</v>
      </c>
      <c r="I118" s="22">
        <v>22273</v>
      </c>
    </row>
    <row r="119" spans="1:9" ht="136.5" customHeight="1">
      <c r="A119" s="16" t="s">
        <v>296</v>
      </c>
      <c r="B119" s="72" t="s">
        <v>298</v>
      </c>
      <c r="C119" s="73"/>
      <c r="D119" s="74"/>
      <c r="E119" s="44">
        <v>984</v>
      </c>
      <c r="F119" s="53" t="s">
        <v>97</v>
      </c>
      <c r="G119" s="53" t="s">
        <v>299</v>
      </c>
      <c r="H119" s="53"/>
      <c r="I119" s="22">
        <f>I120</f>
        <v>400</v>
      </c>
    </row>
    <row r="120" spans="1:9" ht="32.25" customHeight="1">
      <c r="A120" s="16" t="s">
        <v>297</v>
      </c>
      <c r="B120" s="72" t="s">
        <v>306</v>
      </c>
      <c r="C120" s="73"/>
      <c r="D120" s="74"/>
      <c r="E120" s="44">
        <v>984</v>
      </c>
      <c r="F120" s="53" t="s">
        <v>97</v>
      </c>
      <c r="G120" s="53" t="s">
        <v>299</v>
      </c>
      <c r="H120" s="53" t="s">
        <v>310</v>
      </c>
      <c r="I120" s="22">
        <v>400</v>
      </c>
    </row>
    <row r="121" spans="1:9" ht="67.5" customHeight="1">
      <c r="A121" s="16" t="s">
        <v>300</v>
      </c>
      <c r="B121" s="72" t="s">
        <v>302</v>
      </c>
      <c r="C121" s="73"/>
      <c r="D121" s="74"/>
      <c r="E121" s="44">
        <v>984</v>
      </c>
      <c r="F121" s="53" t="s">
        <v>97</v>
      </c>
      <c r="G121" s="53" t="s">
        <v>303</v>
      </c>
      <c r="H121" s="53"/>
      <c r="I121" s="22">
        <f>I122</f>
        <v>300</v>
      </c>
    </row>
    <row r="122" spans="1:9" ht="32.25" customHeight="1">
      <c r="A122" s="16" t="s">
        <v>301</v>
      </c>
      <c r="B122" s="72" t="s">
        <v>306</v>
      </c>
      <c r="C122" s="73"/>
      <c r="D122" s="74"/>
      <c r="E122" s="44">
        <v>984</v>
      </c>
      <c r="F122" s="53" t="s">
        <v>97</v>
      </c>
      <c r="G122" s="53" t="s">
        <v>303</v>
      </c>
      <c r="H122" s="53" t="s">
        <v>310</v>
      </c>
      <c r="I122" s="22">
        <v>300</v>
      </c>
    </row>
    <row r="123" spans="1:9" ht="48" customHeight="1">
      <c r="A123" s="16" t="s">
        <v>343</v>
      </c>
      <c r="B123" s="72" t="s">
        <v>344</v>
      </c>
      <c r="C123" s="73"/>
      <c r="D123" s="74"/>
      <c r="E123" s="44">
        <v>984</v>
      </c>
      <c r="F123" s="53" t="s">
        <v>97</v>
      </c>
      <c r="G123" s="53" t="s">
        <v>345</v>
      </c>
      <c r="H123" s="53"/>
      <c r="I123" s="22">
        <f>I124</f>
        <v>1500</v>
      </c>
    </row>
    <row r="124" spans="1:9" ht="32.25" customHeight="1">
      <c r="A124" s="16" t="s">
        <v>346</v>
      </c>
      <c r="B124" s="72" t="s">
        <v>306</v>
      </c>
      <c r="C124" s="73"/>
      <c r="D124" s="74"/>
      <c r="E124" s="44">
        <v>984</v>
      </c>
      <c r="F124" s="53" t="s">
        <v>97</v>
      </c>
      <c r="G124" s="53" t="s">
        <v>345</v>
      </c>
      <c r="H124" s="53" t="s">
        <v>310</v>
      </c>
      <c r="I124" s="22">
        <v>1500</v>
      </c>
    </row>
    <row r="125" spans="1:9" s="8" customFormat="1" ht="47.25" customHeight="1">
      <c r="A125" s="17" t="s">
        <v>318</v>
      </c>
      <c r="B125" s="123" t="s">
        <v>179</v>
      </c>
      <c r="C125" s="124"/>
      <c r="D125" s="125"/>
      <c r="E125" s="18">
        <v>984</v>
      </c>
      <c r="F125" s="19" t="s">
        <v>97</v>
      </c>
      <c r="G125" s="59" t="s">
        <v>342</v>
      </c>
      <c r="H125" s="59"/>
      <c r="I125" s="26">
        <f>I126</f>
        <v>3546.6</v>
      </c>
    </row>
    <row r="126" spans="1:9" ht="31.5" customHeight="1">
      <c r="A126" s="16" t="s">
        <v>319</v>
      </c>
      <c r="B126" s="69" t="s">
        <v>306</v>
      </c>
      <c r="C126" s="148"/>
      <c r="D126" s="149"/>
      <c r="E126" s="9">
        <v>984</v>
      </c>
      <c r="F126" s="10" t="s">
        <v>97</v>
      </c>
      <c r="G126" s="9">
        <v>7950400</v>
      </c>
      <c r="H126" s="9">
        <v>244</v>
      </c>
      <c r="I126" s="22">
        <v>3546.6</v>
      </c>
    </row>
    <row r="127" spans="1:9" s="8" customFormat="1" ht="99" customHeight="1">
      <c r="A127" s="17" t="s">
        <v>198</v>
      </c>
      <c r="B127" s="123" t="s">
        <v>295</v>
      </c>
      <c r="C127" s="124"/>
      <c r="D127" s="125"/>
      <c r="E127" s="18">
        <v>984</v>
      </c>
      <c r="F127" s="19" t="s">
        <v>97</v>
      </c>
      <c r="G127" s="18">
        <v>7950500</v>
      </c>
      <c r="H127" s="18"/>
      <c r="I127" s="26">
        <f>I128</f>
        <v>3775.8</v>
      </c>
    </row>
    <row r="128" spans="1:9" ht="30" customHeight="1">
      <c r="A128" s="16" t="s">
        <v>199</v>
      </c>
      <c r="B128" s="72" t="s">
        <v>306</v>
      </c>
      <c r="C128" s="93"/>
      <c r="D128" s="94"/>
      <c r="E128" s="6">
        <v>984</v>
      </c>
      <c r="F128" s="10" t="s">
        <v>97</v>
      </c>
      <c r="G128" s="6">
        <v>7950500</v>
      </c>
      <c r="H128" s="6">
        <v>244</v>
      </c>
      <c r="I128" s="22">
        <v>3775.8</v>
      </c>
    </row>
    <row r="129" spans="1:9" s="8" customFormat="1" ht="98.25" customHeight="1">
      <c r="A129" s="17" t="s">
        <v>200</v>
      </c>
      <c r="B129" s="123" t="s">
        <v>276</v>
      </c>
      <c r="C129" s="143"/>
      <c r="D129" s="144"/>
      <c r="E129" s="18">
        <v>984</v>
      </c>
      <c r="F129" s="19" t="s">
        <v>97</v>
      </c>
      <c r="G129" s="18">
        <v>7950600</v>
      </c>
      <c r="H129" s="18"/>
      <c r="I129" s="26">
        <f>I130</f>
        <v>98.1</v>
      </c>
    </row>
    <row r="130" spans="1:9" ht="31.5" customHeight="1">
      <c r="A130" s="16" t="s">
        <v>201</v>
      </c>
      <c r="B130" s="72" t="s">
        <v>306</v>
      </c>
      <c r="C130" s="138"/>
      <c r="D130" s="139"/>
      <c r="E130" s="9">
        <v>984</v>
      </c>
      <c r="F130" s="10" t="s">
        <v>97</v>
      </c>
      <c r="G130" s="9">
        <v>7950600</v>
      </c>
      <c r="H130" s="9">
        <v>244</v>
      </c>
      <c r="I130" s="22">
        <v>98.1</v>
      </c>
    </row>
    <row r="131" spans="1:9" ht="32.25" customHeight="1">
      <c r="A131" s="14" t="s">
        <v>98</v>
      </c>
      <c r="B131" s="99" t="s">
        <v>99</v>
      </c>
      <c r="C131" s="100"/>
      <c r="D131" s="101"/>
      <c r="E131" s="3">
        <v>984</v>
      </c>
      <c r="F131" s="4" t="s">
        <v>100</v>
      </c>
      <c r="G131" s="9"/>
      <c r="H131" s="9"/>
      <c r="I131" s="45">
        <f>I132</f>
        <v>150</v>
      </c>
    </row>
    <row r="132" spans="1:9" s="8" customFormat="1" ht="29.25" customHeight="1">
      <c r="A132" s="27" t="s">
        <v>101</v>
      </c>
      <c r="B132" s="89" t="s">
        <v>102</v>
      </c>
      <c r="C132" s="90"/>
      <c r="D132" s="91"/>
      <c r="E132" s="23">
        <v>984</v>
      </c>
      <c r="F132" s="24" t="s">
        <v>103</v>
      </c>
      <c r="G132" s="18"/>
      <c r="H132" s="18"/>
      <c r="I132" s="46">
        <f>I133</f>
        <v>150</v>
      </c>
    </row>
    <row r="133" spans="1:9" s="8" customFormat="1" ht="115.5" customHeight="1">
      <c r="A133" s="17" t="s">
        <v>104</v>
      </c>
      <c r="B133" s="75" t="s">
        <v>225</v>
      </c>
      <c r="C133" s="78"/>
      <c r="D133" s="79"/>
      <c r="E133" s="18">
        <v>984</v>
      </c>
      <c r="F133" s="19" t="s">
        <v>103</v>
      </c>
      <c r="G133" s="18">
        <v>4100100</v>
      </c>
      <c r="H133" s="18"/>
      <c r="I133" s="26">
        <f>I134</f>
        <v>150</v>
      </c>
    </row>
    <row r="134" spans="1:9" ht="28.5" customHeight="1">
      <c r="A134" s="11" t="s">
        <v>105</v>
      </c>
      <c r="B134" s="88" t="s">
        <v>306</v>
      </c>
      <c r="C134" s="88"/>
      <c r="D134" s="88"/>
      <c r="E134" s="6">
        <v>984</v>
      </c>
      <c r="F134" s="7" t="s">
        <v>103</v>
      </c>
      <c r="G134" s="9">
        <v>4100100</v>
      </c>
      <c r="H134" s="9">
        <v>244</v>
      </c>
      <c r="I134" s="22">
        <v>150</v>
      </c>
    </row>
    <row r="135" spans="1:9" s="12" customFormat="1" ht="16.5" customHeight="1">
      <c r="A135" s="3" t="s">
        <v>106</v>
      </c>
      <c r="B135" s="140" t="s">
        <v>107</v>
      </c>
      <c r="C135" s="141"/>
      <c r="D135" s="142"/>
      <c r="E135" s="3">
        <v>984</v>
      </c>
      <c r="F135" s="4" t="s">
        <v>108</v>
      </c>
      <c r="G135" s="3"/>
      <c r="H135" s="3"/>
      <c r="I135" s="45">
        <f>I139+I136</f>
        <v>5878</v>
      </c>
    </row>
    <row r="136" spans="1:9" s="5" customFormat="1" ht="46.5" customHeight="1">
      <c r="A136" s="23" t="s">
        <v>109</v>
      </c>
      <c r="B136" s="114" t="s">
        <v>284</v>
      </c>
      <c r="C136" s="115"/>
      <c r="D136" s="116"/>
      <c r="E136" s="23">
        <v>984</v>
      </c>
      <c r="F136" s="24" t="s">
        <v>283</v>
      </c>
      <c r="G136" s="23"/>
      <c r="H136" s="23"/>
      <c r="I136" s="46">
        <f>I137</f>
        <v>300</v>
      </c>
    </row>
    <row r="137" spans="1:9" s="8" customFormat="1" ht="77.25" customHeight="1">
      <c r="A137" s="18" t="s">
        <v>112</v>
      </c>
      <c r="B137" s="105" t="s">
        <v>286</v>
      </c>
      <c r="C137" s="106"/>
      <c r="D137" s="107"/>
      <c r="E137" s="18">
        <v>984</v>
      </c>
      <c r="F137" s="19" t="s">
        <v>283</v>
      </c>
      <c r="G137" s="18">
        <v>4280100</v>
      </c>
      <c r="H137" s="18"/>
      <c r="I137" s="26">
        <f>I138</f>
        <v>300</v>
      </c>
    </row>
    <row r="138" spans="1:9" ht="30" customHeight="1">
      <c r="A138" s="9" t="s">
        <v>114</v>
      </c>
      <c r="B138" s="145" t="s">
        <v>306</v>
      </c>
      <c r="C138" s="146"/>
      <c r="D138" s="147"/>
      <c r="E138" s="9">
        <v>984</v>
      </c>
      <c r="F138" s="10" t="s">
        <v>283</v>
      </c>
      <c r="G138" s="9">
        <v>4280100</v>
      </c>
      <c r="H138" s="9">
        <v>244</v>
      </c>
      <c r="I138" s="22">
        <v>300</v>
      </c>
    </row>
    <row r="139" spans="1:9" s="34" customFormat="1" ht="30.75" customHeight="1">
      <c r="A139" s="33" t="s">
        <v>285</v>
      </c>
      <c r="B139" s="150" t="s">
        <v>110</v>
      </c>
      <c r="C139" s="150"/>
      <c r="D139" s="150"/>
      <c r="E139" s="23">
        <v>984</v>
      </c>
      <c r="F139" s="24" t="s">
        <v>111</v>
      </c>
      <c r="G139" s="23"/>
      <c r="H139" s="23"/>
      <c r="I139" s="46">
        <f>I140+I142+I144</f>
        <v>5578</v>
      </c>
    </row>
    <row r="140" spans="1:9" s="8" customFormat="1" ht="78.75" customHeight="1">
      <c r="A140" s="18" t="s">
        <v>334</v>
      </c>
      <c r="B140" s="75" t="s">
        <v>113</v>
      </c>
      <c r="C140" s="78"/>
      <c r="D140" s="79"/>
      <c r="E140" s="18">
        <v>984</v>
      </c>
      <c r="F140" s="19" t="s">
        <v>111</v>
      </c>
      <c r="G140" s="18">
        <v>4310100</v>
      </c>
      <c r="H140" s="18"/>
      <c r="I140" s="26">
        <f>I141</f>
        <v>1748</v>
      </c>
    </row>
    <row r="141" spans="1:9" ht="32.25" customHeight="1">
      <c r="A141" s="9" t="s">
        <v>335</v>
      </c>
      <c r="B141" s="88" t="s">
        <v>306</v>
      </c>
      <c r="C141" s="88"/>
      <c r="D141" s="88"/>
      <c r="E141" s="6">
        <v>984</v>
      </c>
      <c r="F141" s="10" t="s">
        <v>111</v>
      </c>
      <c r="G141" s="9">
        <v>4310100</v>
      </c>
      <c r="H141" s="9">
        <v>244</v>
      </c>
      <c r="I141" s="22">
        <v>1748</v>
      </c>
    </row>
    <row r="142" spans="1:9" s="8" customFormat="1" ht="66" customHeight="1">
      <c r="A142" s="18" t="s">
        <v>336</v>
      </c>
      <c r="B142" s="75" t="s">
        <v>347</v>
      </c>
      <c r="C142" s="78"/>
      <c r="D142" s="79"/>
      <c r="E142" s="18">
        <v>984</v>
      </c>
      <c r="F142" s="19" t="s">
        <v>111</v>
      </c>
      <c r="G142" s="18">
        <v>4310200</v>
      </c>
      <c r="H142" s="18"/>
      <c r="I142" s="26">
        <f>I143</f>
        <v>3260</v>
      </c>
    </row>
    <row r="143" spans="1:9" ht="32.25" customHeight="1">
      <c r="A143" s="9" t="s">
        <v>337</v>
      </c>
      <c r="B143" s="88" t="s">
        <v>306</v>
      </c>
      <c r="C143" s="88"/>
      <c r="D143" s="88"/>
      <c r="E143" s="6">
        <v>984</v>
      </c>
      <c r="F143" s="10" t="s">
        <v>111</v>
      </c>
      <c r="G143" s="6">
        <v>4310200</v>
      </c>
      <c r="H143" s="9">
        <v>244</v>
      </c>
      <c r="I143" s="22">
        <v>3260</v>
      </c>
    </row>
    <row r="144" spans="1:9" s="8" customFormat="1" ht="81" customHeight="1">
      <c r="A144" s="18" t="s">
        <v>338</v>
      </c>
      <c r="B144" s="123" t="s">
        <v>202</v>
      </c>
      <c r="C144" s="124"/>
      <c r="D144" s="125"/>
      <c r="E144" s="18">
        <v>984</v>
      </c>
      <c r="F144" s="19" t="s">
        <v>111</v>
      </c>
      <c r="G144" s="18">
        <v>4310300</v>
      </c>
      <c r="H144" s="18"/>
      <c r="I144" s="26">
        <f>I145</f>
        <v>570</v>
      </c>
    </row>
    <row r="145" spans="1:9" ht="33.75" customHeight="1">
      <c r="A145" s="9" t="s">
        <v>339</v>
      </c>
      <c r="B145" s="72" t="s">
        <v>306</v>
      </c>
      <c r="C145" s="73"/>
      <c r="D145" s="74"/>
      <c r="E145" s="6">
        <v>984</v>
      </c>
      <c r="F145" s="10" t="s">
        <v>111</v>
      </c>
      <c r="G145" s="6">
        <v>4310300</v>
      </c>
      <c r="H145" s="9">
        <v>244</v>
      </c>
      <c r="I145" s="22">
        <v>570</v>
      </c>
    </row>
    <row r="146" spans="1:9" ht="28.5" customHeight="1">
      <c r="A146" s="3" t="s">
        <v>115</v>
      </c>
      <c r="B146" s="92" t="s">
        <v>116</v>
      </c>
      <c r="C146" s="92"/>
      <c r="D146" s="92"/>
      <c r="E146" s="3">
        <v>984</v>
      </c>
      <c r="F146" s="4" t="s">
        <v>117</v>
      </c>
      <c r="G146" s="3"/>
      <c r="H146" s="9"/>
      <c r="I146" s="45">
        <f>I147</f>
        <v>8156.2</v>
      </c>
    </row>
    <row r="147" spans="1:9" s="8" customFormat="1" ht="13.5" customHeight="1">
      <c r="A147" s="18" t="s">
        <v>118</v>
      </c>
      <c r="B147" s="98" t="s">
        <v>119</v>
      </c>
      <c r="C147" s="98"/>
      <c r="D147" s="98"/>
      <c r="E147" s="23">
        <v>984</v>
      </c>
      <c r="F147" s="24" t="s">
        <v>120</v>
      </c>
      <c r="G147" s="18"/>
      <c r="H147" s="18"/>
      <c r="I147" s="46">
        <f>SUM(I148+I153+I155+I157)</f>
        <v>8156.2</v>
      </c>
    </row>
    <row r="148" spans="1:9" s="8" customFormat="1" ht="78.75" customHeight="1">
      <c r="A148" s="18" t="s">
        <v>121</v>
      </c>
      <c r="B148" s="104" t="s">
        <v>263</v>
      </c>
      <c r="C148" s="104"/>
      <c r="D148" s="104"/>
      <c r="E148" s="18">
        <v>984</v>
      </c>
      <c r="F148" s="19" t="s">
        <v>120</v>
      </c>
      <c r="G148" s="18">
        <v>4400100</v>
      </c>
      <c r="H148" s="18"/>
      <c r="I148" s="26">
        <f>SUM(I149:I150)</f>
        <v>2826.2</v>
      </c>
    </row>
    <row r="149" spans="1:9" ht="48" customHeight="1">
      <c r="A149" s="6" t="s">
        <v>122</v>
      </c>
      <c r="B149" s="72" t="s">
        <v>325</v>
      </c>
      <c r="C149" s="93"/>
      <c r="D149" s="94"/>
      <c r="E149" s="6">
        <v>984</v>
      </c>
      <c r="F149" s="10" t="s">
        <v>120</v>
      </c>
      <c r="G149" s="9">
        <v>4400100</v>
      </c>
      <c r="H149" s="10" t="s">
        <v>324</v>
      </c>
      <c r="I149" s="22">
        <v>1669.3</v>
      </c>
    </row>
    <row r="150" spans="1:9" ht="32.25" customHeight="1">
      <c r="A150" s="9" t="s">
        <v>260</v>
      </c>
      <c r="B150" s="72" t="s">
        <v>353</v>
      </c>
      <c r="C150" s="73"/>
      <c r="D150" s="74"/>
      <c r="E150" s="6">
        <v>984</v>
      </c>
      <c r="F150" s="10" t="s">
        <v>120</v>
      </c>
      <c r="G150" s="9">
        <v>4400100</v>
      </c>
      <c r="H150" s="10" t="s">
        <v>340</v>
      </c>
      <c r="I150" s="22">
        <f>SUM(I151:I152)</f>
        <v>1156.9000000000001</v>
      </c>
    </row>
    <row r="151" spans="1:9" ht="48" customHeight="1">
      <c r="A151" s="9" t="s">
        <v>365</v>
      </c>
      <c r="B151" s="66" t="s">
        <v>305</v>
      </c>
      <c r="C151" s="67"/>
      <c r="D151" s="68"/>
      <c r="E151" s="6">
        <v>984</v>
      </c>
      <c r="F151" s="10" t="s">
        <v>120</v>
      </c>
      <c r="G151" s="9">
        <v>4400100</v>
      </c>
      <c r="H151" s="10" t="s">
        <v>330</v>
      </c>
      <c r="I151" s="22">
        <v>48.9</v>
      </c>
    </row>
    <row r="152" spans="1:9" ht="35.25" customHeight="1">
      <c r="A152" s="9" t="s">
        <v>366</v>
      </c>
      <c r="B152" s="66" t="s">
        <v>306</v>
      </c>
      <c r="C152" s="67"/>
      <c r="D152" s="68"/>
      <c r="E152" s="6">
        <v>984</v>
      </c>
      <c r="F152" s="10" t="s">
        <v>120</v>
      </c>
      <c r="G152" s="9">
        <v>4400100</v>
      </c>
      <c r="H152" s="10" t="s">
        <v>310</v>
      </c>
      <c r="I152" s="22">
        <v>1108</v>
      </c>
    </row>
    <row r="153" spans="1:9" s="8" customFormat="1" ht="82.5" customHeight="1">
      <c r="A153" s="18" t="s">
        <v>123</v>
      </c>
      <c r="B153" s="104" t="s">
        <v>124</v>
      </c>
      <c r="C153" s="104"/>
      <c r="D153" s="104"/>
      <c r="E153" s="18">
        <v>984</v>
      </c>
      <c r="F153" s="19" t="s">
        <v>120</v>
      </c>
      <c r="G153" s="18">
        <v>4400200</v>
      </c>
      <c r="H153" s="18"/>
      <c r="I153" s="26">
        <f>I154</f>
        <v>3950</v>
      </c>
    </row>
    <row r="154" spans="1:9" ht="33" customHeight="1">
      <c r="A154" s="6" t="s">
        <v>125</v>
      </c>
      <c r="B154" s="88" t="s">
        <v>306</v>
      </c>
      <c r="C154" s="88"/>
      <c r="D154" s="88"/>
      <c r="E154" s="6">
        <v>984</v>
      </c>
      <c r="F154" s="10" t="s">
        <v>120</v>
      </c>
      <c r="G154" s="9">
        <v>4400200</v>
      </c>
      <c r="H154" s="9">
        <v>244</v>
      </c>
      <c r="I154" s="22">
        <v>3950</v>
      </c>
    </row>
    <row r="155" spans="1:9" s="8" customFormat="1" ht="66.75" customHeight="1">
      <c r="A155" s="18" t="s">
        <v>126</v>
      </c>
      <c r="B155" s="123" t="s">
        <v>127</v>
      </c>
      <c r="C155" s="124"/>
      <c r="D155" s="125"/>
      <c r="E155" s="18">
        <v>984</v>
      </c>
      <c r="F155" s="19" t="s">
        <v>120</v>
      </c>
      <c r="G155" s="18">
        <v>4400300</v>
      </c>
      <c r="H155" s="18"/>
      <c r="I155" s="26">
        <f>I156</f>
        <v>780</v>
      </c>
    </row>
    <row r="156" spans="1:9" ht="31.5" customHeight="1">
      <c r="A156" s="6" t="s">
        <v>128</v>
      </c>
      <c r="B156" s="72" t="s">
        <v>306</v>
      </c>
      <c r="C156" s="93"/>
      <c r="D156" s="94"/>
      <c r="E156" s="6">
        <v>984</v>
      </c>
      <c r="F156" s="10" t="s">
        <v>120</v>
      </c>
      <c r="G156" s="9">
        <v>4400300</v>
      </c>
      <c r="H156" s="9">
        <v>244</v>
      </c>
      <c r="I156" s="22">
        <v>780</v>
      </c>
    </row>
    <row r="157" spans="1:9" s="8" customFormat="1" ht="63.75" customHeight="1">
      <c r="A157" s="18" t="s">
        <v>348</v>
      </c>
      <c r="B157" s="123" t="s">
        <v>350</v>
      </c>
      <c r="C157" s="143"/>
      <c r="D157" s="144"/>
      <c r="E157" s="18">
        <v>984</v>
      </c>
      <c r="F157" s="19" t="s">
        <v>120</v>
      </c>
      <c r="G157" s="18">
        <v>4400400</v>
      </c>
      <c r="H157" s="18"/>
      <c r="I157" s="26">
        <f>I158</f>
        <v>600</v>
      </c>
    </row>
    <row r="158" spans="1:9" ht="31.5" customHeight="1">
      <c r="A158" s="9" t="s">
        <v>349</v>
      </c>
      <c r="B158" s="72" t="s">
        <v>306</v>
      </c>
      <c r="C158" s="73"/>
      <c r="D158" s="74"/>
      <c r="E158" s="6">
        <v>984</v>
      </c>
      <c r="F158" s="10" t="s">
        <v>120</v>
      </c>
      <c r="G158" s="9">
        <v>4400400</v>
      </c>
      <c r="H158" s="9">
        <v>244</v>
      </c>
      <c r="I158" s="22">
        <v>600</v>
      </c>
    </row>
    <row r="159" spans="1:9" s="12" customFormat="1" ht="19.5" customHeight="1">
      <c r="A159" s="3" t="s">
        <v>129</v>
      </c>
      <c r="B159" s="99" t="s">
        <v>130</v>
      </c>
      <c r="C159" s="100"/>
      <c r="D159" s="101"/>
      <c r="E159" s="3">
        <v>984</v>
      </c>
      <c r="F159" s="47">
        <v>1000</v>
      </c>
      <c r="G159" s="3"/>
      <c r="H159" s="3"/>
      <c r="I159" s="45">
        <f>SUM(I160+I163)</f>
        <v>18616</v>
      </c>
    </row>
    <row r="160" spans="1:9" s="5" customFormat="1" ht="16.5" customHeight="1">
      <c r="A160" s="23" t="s">
        <v>131</v>
      </c>
      <c r="B160" s="114" t="s">
        <v>167</v>
      </c>
      <c r="C160" s="115"/>
      <c r="D160" s="116"/>
      <c r="E160" s="23">
        <v>984</v>
      </c>
      <c r="F160" s="50">
        <v>1003</v>
      </c>
      <c r="G160" s="23"/>
      <c r="H160" s="23"/>
      <c r="I160" s="46">
        <f>I161</f>
        <v>399.2</v>
      </c>
    </row>
    <row r="161" spans="1:9" s="36" customFormat="1" ht="261" customHeight="1">
      <c r="A161" s="35" t="s">
        <v>133</v>
      </c>
      <c r="B161" s="105" t="s">
        <v>180</v>
      </c>
      <c r="C161" s="106"/>
      <c r="D161" s="107"/>
      <c r="E161" s="18">
        <v>984</v>
      </c>
      <c r="F161" s="49">
        <v>1003</v>
      </c>
      <c r="G161" s="18">
        <v>5050100</v>
      </c>
      <c r="H161" s="18"/>
      <c r="I161" s="26">
        <f>I162</f>
        <v>399.2</v>
      </c>
    </row>
    <row r="162" spans="1:9" s="21" customFormat="1" ht="49.5" customHeight="1">
      <c r="A162" s="20" t="s">
        <v>134</v>
      </c>
      <c r="B162" s="120" t="s">
        <v>322</v>
      </c>
      <c r="C162" s="121"/>
      <c r="D162" s="122"/>
      <c r="E162" s="9">
        <v>984</v>
      </c>
      <c r="F162" s="41">
        <v>1003</v>
      </c>
      <c r="G162" s="9">
        <v>5050100</v>
      </c>
      <c r="H162" s="10" t="s">
        <v>321</v>
      </c>
      <c r="I162" s="22">
        <v>399.2</v>
      </c>
    </row>
    <row r="163" spans="1:9" s="8" customFormat="1" ht="15" customHeight="1">
      <c r="A163" s="23" t="s">
        <v>203</v>
      </c>
      <c r="B163" s="108" t="s">
        <v>132</v>
      </c>
      <c r="C163" s="109"/>
      <c r="D163" s="110"/>
      <c r="E163" s="23">
        <v>984</v>
      </c>
      <c r="F163" s="50">
        <v>1004</v>
      </c>
      <c r="G163" s="18"/>
      <c r="H163" s="18"/>
      <c r="I163" s="46">
        <f>SUM(I164+I166+I168)</f>
        <v>18216.8</v>
      </c>
    </row>
    <row r="164" spans="1:9" s="8" customFormat="1" ht="131.25" customHeight="1">
      <c r="A164" s="18" t="s">
        <v>206</v>
      </c>
      <c r="B164" s="104" t="s">
        <v>136</v>
      </c>
      <c r="C164" s="104"/>
      <c r="D164" s="104"/>
      <c r="E164" s="18">
        <v>984</v>
      </c>
      <c r="F164" s="49">
        <v>1004</v>
      </c>
      <c r="G164" s="19" t="s">
        <v>204</v>
      </c>
      <c r="H164" s="18"/>
      <c r="I164" s="26">
        <f>I165</f>
        <v>3983.9</v>
      </c>
    </row>
    <row r="165" spans="1:9" ht="70.5" customHeight="1">
      <c r="A165" s="9" t="s">
        <v>207</v>
      </c>
      <c r="B165" s="72" t="s">
        <v>41</v>
      </c>
      <c r="C165" s="93"/>
      <c r="D165" s="94"/>
      <c r="E165" s="9">
        <v>984</v>
      </c>
      <c r="F165" s="9">
        <v>1004</v>
      </c>
      <c r="G165" s="10" t="s">
        <v>205</v>
      </c>
      <c r="H165" s="9">
        <v>598</v>
      </c>
      <c r="I165" s="22">
        <v>3983.9</v>
      </c>
    </row>
    <row r="166" spans="1:9" s="8" customFormat="1" ht="45" customHeight="1">
      <c r="A166" s="18" t="s">
        <v>208</v>
      </c>
      <c r="B166" s="104" t="s">
        <v>261</v>
      </c>
      <c r="C166" s="104"/>
      <c r="D166" s="104"/>
      <c r="E166" s="18">
        <v>984</v>
      </c>
      <c r="F166" s="18">
        <v>1004</v>
      </c>
      <c r="G166" s="18">
        <v>5201301</v>
      </c>
      <c r="H166" s="18"/>
      <c r="I166" s="26">
        <f>I167</f>
        <v>10321.200000000001</v>
      </c>
    </row>
    <row r="167" spans="1:9" ht="72.75" customHeight="1">
      <c r="A167" s="9" t="s">
        <v>209</v>
      </c>
      <c r="B167" s="88" t="s">
        <v>41</v>
      </c>
      <c r="C167" s="88"/>
      <c r="D167" s="88"/>
      <c r="E167" s="9">
        <v>984</v>
      </c>
      <c r="F167" s="9">
        <v>1004</v>
      </c>
      <c r="G167" s="9">
        <v>5201301</v>
      </c>
      <c r="H167" s="9">
        <v>598</v>
      </c>
      <c r="I167" s="22">
        <v>10321.200000000001</v>
      </c>
    </row>
    <row r="168" spans="1:9" s="8" customFormat="1" ht="50.25" customHeight="1">
      <c r="A168" s="18" t="s">
        <v>210</v>
      </c>
      <c r="B168" s="104" t="s">
        <v>135</v>
      </c>
      <c r="C168" s="104"/>
      <c r="D168" s="104"/>
      <c r="E168" s="18">
        <v>984</v>
      </c>
      <c r="F168" s="18">
        <v>1004</v>
      </c>
      <c r="G168" s="18">
        <v>5201302</v>
      </c>
      <c r="H168" s="18"/>
      <c r="I168" s="26">
        <f>I169</f>
        <v>3911.7</v>
      </c>
    </row>
    <row r="169" spans="1:9" ht="67.5" customHeight="1">
      <c r="A169" s="9" t="s">
        <v>211</v>
      </c>
      <c r="B169" s="88" t="s">
        <v>41</v>
      </c>
      <c r="C169" s="88"/>
      <c r="D169" s="88"/>
      <c r="E169" s="9">
        <v>984</v>
      </c>
      <c r="F169" s="9">
        <v>1004</v>
      </c>
      <c r="G169" s="9">
        <v>5201302</v>
      </c>
      <c r="H169" s="9">
        <v>598</v>
      </c>
      <c r="I169" s="22">
        <v>3911.7</v>
      </c>
    </row>
    <row r="170" spans="1:9" ht="31.5" customHeight="1">
      <c r="A170" s="3" t="s">
        <v>137</v>
      </c>
      <c r="B170" s="92" t="s">
        <v>138</v>
      </c>
      <c r="C170" s="92"/>
      <c r="D170" s="92"/>
      <c r="E170" s="3">
        <v>984</v>
      </c>
      <c r="F170" s="4" t="s">
        <v>139</v>
      </c>
      <c r="G170" s="3"/>
      <c r="H170" s="3"/>
      <c r="I170" s="45">
        <f>SUM(I171+I180)</f>
        <v>8473.6</v>
      </c>
    </row>
    <row r="171" spans="1:9" s="8" customFormat="1" ht="15.75">
      <c r="A171" s="23" t="s">
        <v>140</v>
      </c>
      <c r="B171" s="129" t="s">
        <v>141</v>
      </c>
      <c r="C171" s="130"/>
      <c r="D171" s="131"/>
      <c r="E171" s="23">
        <v>984</v>
      </c>
      <c r="F171" s="24" t="s">
        <v>142</v>
      </c>
      <c r="G171" s="23"/>
      <c r="H171" s="23"/>
      <c r="I171" s="46">
        <f>I172+I174</f>
        <v>7923.6</v>
      </c>
    </row>
    <row r="172" spans="1:9" s="8" customFormat="1" ht="48.75" customHeight="1">
      <c r="A172" s="18" t="s">
        <v>143</v>
      </c>
      <c r="B172" s="132" t="s">
        <v>144</v>
      </c>
      <c r="C172" s="133"/>
      <c r="D172" s="134"/>
      <c r="E172" s="18">
        <v>984</v>
      </c>
      <c r="F172" s="19" t="s">
        <v>142</v>
      </c>
      <c r="G172" s="18">
        <v>4870101</v>
      </c>
      <c r="H172" s="18"/>
      <c r="I172" s="26">
        <f>I173</f>
        <v>435</v>
      </c>
    </row>
    <row r="173" spans="1:9" ht="31.5" customHeight="1">
      <c r="A173" s="6" t="s">
        <v>145</v>
      </c>
      <c r="B173" s="66" t="s">
        <v>306</v>
      </c>
      <c r="C173" s="102"/>
      <c r="D173" s="103"/>
      <c r="E173" s="6">
        <v>984</v>
      </c>
      <c r="F173" s="7" t="s">
        <v>142</v>
      </c>
      <c r="G173" s="6">
        <v>4870101</v>
      </c>
      <c r="H173" s="6">
        <v>244</v>
      </c>
      <c r="I173" s="22">
        <v>435</v>
      </c>
    </row>
    <row r="174" spans="1:9" s="8" customFormat="1" ht="83.25" customHeight="1">
      <c r="A174" s="18" t="s">
        <v>226</v>
      </c>
      <c r="B174" s="111" t="s">
        <v>262</v>
      </c>
      <c r="C174" s="112"/>
      <c r="D174" s="113"/>
      <c r="E174" s="18">
        <v>984</v>
      </c>
      <c r="F174" s="19" t="s">
        <v>142</v>
      </c>
      <c r="G174" s="18">
        <v>4870200</v>
      </c>
      <c r="H174" s="18"/>
      <c r="I174" s="26">
        <f>SUM(I175+I176+I179)</f>
        <v>7488.6</v>
      </c>
    </row>
    <row r="175" spans="1:9" ht="45" customHeight="1">
      <c r="A175" s="9" t="s">
        <v>227</v>
      </c>
      <c r="B175" s="66" t="s">
        <v>325</v>
      </c>
      <c r="C175" s="67"/>
      <c r="D175" s="68"/>
      <c r="E175" s="6">
        <v>984</v>
      </c>
      <c r="F175" s="10" t="s">
        <v>142</v>
      </c>
      <c r="G175" s="6">
        <v>4870200</v>
      </c>
      <c r="H175" s="6">
        <v>111</v>
      </c>
      <c r="I175" s="22">
        <v>3033.8</v>
      </c>
    </row>
    <row r="176" spans="1:9" ht="33" customHeight="1">
      <c r="A176" s="9" t="s">
        <v>264</v>
      </c>
      <c r="B176" s="66" t="s">
        <v>353</v>
      </c>
      <c r="C176" s="67"/>
      <c r="D176" s="68"/>
      <c r="E176" s="6">
        <v>984</v>
      </c>
      <c r="F176" s="10" t="s">
        <v>142</v>
      </c>
      <c r="G176" s="6">
        <v>4870200</v>
      </c>
      <c r="H176" s="6">
        <v>240</v>
      </c>
      <c r="I176" s="22">
        <f>SUM(I177:I178)</f>
        <v>4422.5</v>
      </c>
    </row>
    <row r="177" spans="1:9" ht="51.75" customHeight="1">
      <c r="A177" s="9" t="s">
        <v>367</v>
      </c>
      <c r="B177" s="66" t="s">
        <v>305</v>
      </c>
      <c r="C177" s="67"/>
      <c r="D177" s="68"/>
      <c r="E177" s="6">
        <v>984</v>
      </c>
      <c r="F177" s="10" t="s">
        <v>142</v>
      </c>
      <c r="G177" s="6">
        <v>4870200</v>
      </c>
      <c r="H177" s="6">
        <v>242</v>
      </c>
      <c r="I177" s="22">
        <v>241.5</v>
      </c>
    </row>
    <row r="178" spans="1:9" ht="30" customHeight="1">
      <c r="A178" s="9" t="s">
        <v>368</v>
      </c>
      <c r="B178" s="66" t="s">
        <v>306</v>
      </c>
      <c r="C178" s="67"/>
      <c r="D178" s="68"/>
      <c r="E178" s="6">
        <v>984</v>
      </c>
      <c r="F178" s="10" t="s">
        <v>142</v>
      </c>
      <c r="G178" s="6">
        <v>4870200</v>
      </c>
      <c r="H178" s="6">
        <v>244</v>
      </c>
      <c r="I178" s="22">
        <v>4181</v>
      </c>
    </row>
    <row r="179" spans="1:9" ht="32.25" customHeight="1">
      <c r="A179" s="9" t="s">
        <v>265</v>
      </c>
      <c r="B179" s="66" t="s">
        <v>309</v>
      </c>
      <c r="C179" s="67"/>
      <c r="D179" s="68"/>
      <c r="E179" s="6">
        <v>984</v>
      </c>
      <c r="F179" s="10" t="s">
        <v>142</v>
      </c>
      <c r="G179" s="6">
        <v>4870200</v>
      </c>
      <c r="H179" s="6">
        <v>852</v>
      </c>
      <c r="I179" s="22">
        <v>32.299999999999997</v>
      </c>
    </row>
    <row r="180" spans="1:9" s="8" customFormat="1" ht="18" customHeight="1">
      <c r="A180" s="23" t="s">
        <v>146</v>
      </c>
      <c r="B180" s="129" t="s">
        <v>147</v>
      </c>
      <c r="C180" s="130"/>
      <c r="D180" s="131"/>
      <c r="E180" s="23">
        <v>984</v>
      </c>
      <c r="F180" s="24" t="s">
        <v>148</v>
      </c>
      <c r="G180" s="23"/>
      <c r="H180" s="23"/>
      <c r="I180" s="46">
        <f>I181</f>
        <v>550</v>
      </c>
    </row>
    <row r="181" spans="1:9" s="8" customFormat="1" ht="62.25" customHeight="1">
      <c r="A181" s="18" t="s">
        <v>149</v>
      </c>
      <c r="B181" s="132" t="s">
        <v>150</v>
      </c>
      <c r="C181" s="133"/>
      <c r="D181" s="134"/>
      <c r="E181" s="18">
        <v>984</v>
      </c>
      <c r="F181" s="19" t="s">
        <v>148</v>
      </c>
      <c r="G181" s="18">
        <v>4870102</v>
      </c>
      <c r="H181" s="18"/>
      <c r="I181" s="26">
        <f>SUM(I182:I183)</f>
        <v>550</v>
      </c>
    </row>
    <row r="182" spans="1:9" ht="31.5" customHeight="1">
      <c r="A182" s="9" t="s">
        <v>229</v>
      </c>
      <c r="B182" s="66" t="s">
        <v>306</v>
      </c>
      <c r="C182" s="102"/>
      <c r="D182" s="103"/>
      <c r="E182" s="6">
        <v>984</v>
      </c>
      <c r="F182" s="7" t="s">
        <v>148</v>
      </c>
      <c r="G182" s="6">
        <v>4870102</v>
      </c>
      <c r="H182" s="6">
        <v>244</v>
      </c>
      <c r="I182" s="22">
        <v>250</v>
      </c>
    </row>
    <row r="183" spans="1:9" ht="29.25" customHeight="1">
      <c r="A183" s="9" t="s">
        <v>266</v>
      </c>
      <c r="B183" s="66" t="s">
        <v>309</v>
      </c>
      <c r="C183" s="67"/>
      <c r="D183" s="68"/>
      <c r="E183" s="6">
        <v>984</v>
      </c>
      <c r="F183" s="10" t="s">
        <v>148</v>
      </c>
      <c r="G183" s="6">
        <v>4870102</v>
      </c>
      <c r="H183" s="6">
        <v>852</v>
      </c>
      <c r="I183" s="22">
        <v>300</v>
      </c>
    </row>
    <row r="184" spans="1:9" s="12" customFormat="1" ht="31.5" customHeight="1">
      <c r="A184" s="3" t="s">
        <v>151</v>
      </c>
      <c r="B184" s="126" t="s">
        <v>152</v>
      </c>
      <c r="C184" s="127"/>
      <c r="D184" s="128"/>
      <c r="E184" s="3">
        <v>984</v>
      </c>
      <c r="F184" s="3">
        <v>1200</v>
      </c>
      <c r="G184" s="3"/>
      <c r="H184" s="3"/>
      <c r="I184" s="45">
        <f>I185</f>
        <v>3124.6</v>
      </c>
    </row>
    <row r="185" spans="1:9" s="8" customFormat="1" ht="29.25" customHeight="1">
      <c r="A185" s="23" t="s">
        <v>153</v>
      </c>
      <c r="B185" s="135" t="s">
        <v>154</v>
      </c>
      <c r="C185" s="136"/>
      <c r="D185" s="137"/>
      <c r="E185" s="23">
        <v>984</v>
      </c>
      <c r="F185" s="24" t="s">
        <v>155</v>
      </c>
      <c r="G185" s="23"/>
      <c r="H185" s="18"/>
      <c r="I185" s="46">
        <f>I186</f>
        <v>3124.6</v>
      </c>
    </row>
    <row r="186" spans="1:9" s="8" customFormat="1" ht="93.75" customHeight="1">
      <c r="A186" s="19" t="s">
        <v>156</v>
      </c>
      <c r="B186" s="75" t="s">
        <v>267</v>
      </c>
      <c r="C186" s="78"/>
      <c r="D186" s="79"/>
      <c r="E186" s="18">
        <v>984</v>
      </c>
      <c r="F186" s="19" t="s">
        <v>155</v>
      </c>
      <c r="G186" s="18">
        <v>4570100</v>
      </c>
      <c r="H186" s="18"/>
      <c r="I186" s="26">
        <f>SUM(I187+I190+I193)</f>
        <v>3124.6</v>
      </c>
    </row>
    <row r="187" spans="1:9" ht="31.5" customHeight="1">
      <c r="A187" s="10" t="s">
        <v>157</v>
      </c>
      <c r="B187" s="69" t="s">
        <v>371</v>
      </c>
      <c r="C187" s="70"/>
      <c r="D187" s="71"/>
      <c r="E187" s="9">
        <v>984</v>
      </c>
      <c r="F187" s="10" t="s">
        <v>155</v>
      </c>
      <c r="G187" s="9">
        <v>4570100</v>
      </c>
      <c r="H187" s="9">
        <v>110</v>
      </c>
      <c r="I187" s="22">
        <f>SUM(I188:I189)</f>
        <v>1369.8</v>
      </c>
    </row>
    <row r="188" spans="1:9" s="8" customFormat="1" ht="50.25" customHeight="1">
      <c r="A188" s="9" t="s">
        <v>369</v>
      </c>
      <c r="B188" s="72" t="s">
        <v>325</v>
      </c>
      <c r="C188" s="93"/>
      <c r="D188" s="94"/>
      <c r="E188" s="9">
        <v>984</v>
      </c>
      <c r="F188" s="10" t="s">
        <v>155</v>
      </c>
      <c r="G188" s="9">
        <v>4570100</v>
      </c>
      <c r="H188" s="10" t="s">
        <v>324</v>
      </c>
      <c r="I188" s="22">
        <v>1369.6</v>
      </c>
    </row>
    <row r="189" spans="1:9" s="8" customFormat="1" ht="48.75" customHeight="1">
      <c r="A189" s="9" t="s">
        <v>370</v>
      </c>
      <c r="B189" s="72" t="s">
        <v>328</v>
      </c>
      <c r="C189" s="73"/>
      <c r="D189" s="74"/>
      <c r="E189" s="9">
        <v>984</v>
      </c>
      <c r="F189" s="10" t="s">
        <v>155</v>
      </c>
      <c r="G189" s="9">
        <v>4570100</v>
      </c>
      <c r="H189" s="10" t="s">
        <v>327</v>
      </c>
      <c r="I189" s="22">
        <v>0.2</v>
      </c>
    </row>
    <row r="190" spans="1:9" s="8" customFormat="1" ht="31.5" customHeight="1">
      <c r="A190" s="9" t="s">
        <v>268</v>
      </c>
      <c r="B190" s="72" t="s">
        <v>353</v>
      </c>
      <c r="C190" s="73"/>
      <c r="D190" s="74"/>
      <c r="E190" s="9">
        <v>984</v>
      </c>
      <c r="F190" s="10" t="s">
        <v>155</v>
      </c>
      <c r="G190" s="9">
        <v>4570100</v>
      </c>
      <c r="H190" s="10" t="s">
        <v>340</v>
      </c>
      <c r="I190" s="22">
        <f>SUM(I191:I192)</f>
        <v>1746.2</v>
      </c>
    </row>
    <row r="191" spans="1:9" s="8" customFormat="1" ht="48.75" customHeight="1">
      <c r="A191" s="9" t="s">
        <v>372</v>
      </c>
      <c r="B191" s="72" t="s">
        <v>305</v>
      </c>
      <c r="C191" s="73"/>
      <c r="D191" s="74"/>
      <c r="E191" s="9">
        <v>984</v>
      </c>
      <c r="F191" s="10" t="s">
        <v>155</v>
      </c>
      <c r="G191" s="9">
        <v>4570100</v>
      </c>
      <c r="H191" s="10" t="s">
        <v>330</v>
      </c>
      <c r="I191" s="22">
        <v>150.69999999999999</v>
      </c>
    </row>
    <row r="192" spans="1:9" s="8" customFormat="1" ht="31.5" customHeight="1">
      <c r="A192" s="9" t="s">
        <v>373</v>
      </c>
      <c r="B192" s="66" t="s">
        <v>306</v>
      </c>
      <c r="C192" s="67"/>
      <c r="D192" s="68"/>
      <c r="E192" s="9">
        <v>984</v>
      </c>
      <c r="F192" s="10" t="s">
        <v>155</v>
      </c>
      <c r="G192" s="9">
        <v>4570100</v>
      </c>
      <c r="H192" s="10" t="s">
        <v>310</v>
      </c>
      <c r="I192" s="22">
        <v>1595.5</v>
      </c>
    </row>
    <row r="193" spans="1:9" ht="30" customHeight="1">
      <c r="A193" s="9" t="s">
        <v>273</v>
      </c>
      <c r="B193" s="66" t="s">
        <v>323</v>
      </c>
      <c r="C193" s="67"/>
      <c r="D193" s="68"/>
      <c r="E193" s="9">
        <v>984</v>
      </c>
      <c r="F193" s="10" t="s">
        <v>155</v>
      </c>
      <c r="G193" s="9">
        <v>4570100</v>
      </c>
      <c r="H193" s="10" t="s">
        <v>329</v>
      </c>
      <c r="I193" s="22">
        <v>8.6</v>
      </c>
    </row>
    <row r="194" spans="1:9" ht="17.25" customHeight="1">
      <c r="A194" s="119" t="s">
        <v>158</v>
      </c>
      <c r="B194" s="119"/>
      <c r="C194" s="119"/>
      <c r="D194" s="119"/>
      <c r="E194" s="119"/>
      <c r="F194" s="119"/>
      <c r="G194" s="119"/>
      <c r="H194" s="119"/>
      <c r="I194" s="45">
        <f>SUM(I10+I32)</f>
        <v>205301.90000000002</v>
      </c>
    </row>
    <row r="195" spans="1:9">
      <c r="B195" s="97"/>
      <c r="C195" s="97"/>
    </row>
    <row r="196" spans="1:9">
      <c r="B196" s="117"/>
      <c r="C196" s="117"/>
      <c r="D196" s="118"/>
      <c r="E196" s="118"/>
      <c r="F196" s="118"/>
      <c r="G196" s="118"/>
      <c r="H196" s="118"/>
    </row>
    <row r="197" spans="1:9">
      <c r="B197" s="97"/>
      <c r="C197" s="97"/>
    </row>
    <row r="198" spans="1:9">
      <c r="B198" s="117"/>
      <c r="C198" s="117"/>
      <c r="D198" s="117"/>
      <c r="E198" s="117"/>
      <c r="F198" s="117"/>
      <c r="G198" s="117"/>
      <c r="H198" s="117"/>
    </row>
    <row r="199" spans="1:9">
      <c r="B199" s="97"/>
      <c r="C199" s="97"/>
    </row>
    <row r="200" spans="1:9">
      <c r="B200" s="97"/>
      <c r="C200" s="97"/>
    </row>
    <row r="201" spans="1:9">
      <c r="B201" s="97"/>
      <c r="C201" s="97"/>
    </row>
    <row r="202" spans="1:9">
      <c r="B202" s="97"/>
      <c r="C202" s="97"/>
    </row>
    <row r="203" spans="1:9">
      <c r="B203" s="97"/>
      <c r="C203" s="97"/>
    </row>
    <row r="204" spans="1:9">
      <c r="B204" s="97"/>
      <c r="C204" s="97"/>
    </row>
    <row r="205" spans="1:9">
      <c r="B205" s="97"/>
      <c r="C205" s="97"/>
    </row>
    <row r="206" spans="1:9">
      <c r="B206" s="97"/>
      <c r="C206" s="97"/>
    </row>
    <row r="207" spans="1:9">
      <c r="B207" s="97"/>
      <c r="C207" s="97"/>
    </row>
    <row r="208" spans="1:9">
      <c r="B208" s="97"/>
      <c r="C208" s="97"/>
    </row>
    <row r="209" spans="2:3">
      <c r="B209" s="97"/>
      <c r="C209" s="97"/>
    </row>
    <row r="210" spans="2:3">
      <c r="B210" s="97"/>
      <c r="C210" s="97"/>
    </row>
  </sheetData>
  <mergeCells count="211">
    <mergeCell ref="B123:D123"/>
    <mergeCell ref="B124:D124"/>
    <mergeCell ref="B157:D157"/>
    <mergeCell ref="B158:D158"/>
    <mergeCell ref="B27:D27"/>
    <mergeCell ref="B28:D28"/>
    <mergeCell ref="B67:D67"/>
    <mergeCell ref="B32:D32"/>
    <mergeCell ref="B102:D102"/>
    <mergeCell ref="B103:D103"/>
    <mergeCell ref="B113:D113"/>
    <mergeCell ref="B106:D106"/>
    <mergeCell ref="B55:D55"/>
    <mergeCell ref="B58:D58"/>
    <mergeCell ref="B66:D66"/>
    <mergeCell ref="B69:D69"/>
    <mergeCell ref="B73:D73"/>
    <mergeCell ref="B108:D108"/>
    <mergeCell ref="B71:D71"/>
    <mergeCell ref="B77:D77"/>
    <mergeCell ref="B100:D100"/>
    <mergeCell ref="B88:D88"/>
    <mergeCell ref="B30:D30"/>
    <mergeCell ref="B31:D31"/>
    <mergeCell ref="B64:D64"/>
    <mergeCell ref="B63:D63"/>
    <mergeCell ref="B49:D49"/>
    <mergeCell ref="B41:D41"/>
    <mergeCell ref="B44:D44"/>
    <mergeCell ref="B45:D45"/>
    <mergeCell ref="B47:D47"/>
    <mergeCell ref="B29:D29"/>
    <mergeCell ref="B33:D33"/>
    <mergeCell ref="B38:D38"/>
    <mergeCell ref="B34:D34"/>
    <mergeCell ref="B35:D35"/>
    <mergeCell ref="B36:D36"/>
    <mergeCell ref="B37:D37"/>
    <mergeCell ref="B46:D46"/>
    <mergeCell ref="B48:D48"/>
    <mergeCell ref="B59:D59"/>
    <mergeCell ref="B53:D53"/>
    <mergeCell ref="B57:D57"/>
    <mergeCell ref="B56:D56"/>
    <mergeCell ref="B50:D50"/>
    <mergeCell ref="B39:D39"/>
    <mergeCell ref="A8:A9"/>
    <mergeCell ref="B8:D9"/>
    <mergeCell ref="I8:I9"/>
    <mergeCell ref="B14:D14"/>
    <mergeCell ref="C3:I3"/>
    <mergeCell ref="B17:D17"/>
    <mergeCell ref="E8:H8"/>
    <mergeCell ref="A5:I5"/>
    <mergeCell ref="B16:D16"/>
    <mergeCell ref="B10:D10"/>
    <mergeCell ref="B15:D15"/>
    <mergeCell ref="B119:D119"/>
    <mergeCell ref="B120:D120"/>
    <mergeCell ref="B121:D121"/>
    <mergeCell ref="B122:D122"/>
    <mergeCell ref="B94:D94"/>
    <mergeCell ref="B105:D105"/>
    <mergeCell ref="B112:D112"/>
    <mergeCell ref="B110:D110"/>
    <mergeCell ref="E1:I1"/>
    <mergeCell ref="C2:I2"/>
    <mergeCell ref="B11:D11"/>
    <mergeCell ref="B21:D21"/>
    <mergeCell ref="B26:D26"/>
    <mergeCell ref="B12:D12"/>
    <mergeCell ref="B13:D13"/>
    <mergeCell ref="B18:D18"/>
    <mergeCell ref="B19:D19"/>
    <mergeCell ref="B20:D20"/>
    <mergeCell ref="B22:D22"/>
    <mergeCell ref="B23:D23"/>
    <mergeCell ref="B24:D24"/>
    <mergeCell ref="B25:D25"/>
    <mergeCell ref="D6:G6"/>
    <mergeCell ref="A4:J4"/>
    <mergeCell ref="B78:D78"/>
    <mergeCell ref="B85:D85"/>
    <mergeCell ref="B118:D118"/>
    <mergeCell ref="B117:D117"/>
    <mergeCell ref="B114:D114"/>
    <mergeCell ref="B101:D101"/>
    <mergeCell ref="B93:D93"/>
    <mergeCell ref="B87:D87"/>
    <mergeCell ref="B90:D90"/>
    <mergeCell ref="B84:D84"/>
    <mergeCell ref="B115:D115"/>
    <mergeCell ref="B98:D98"/>
    <mergeCell ref="B96:D96"/>
    <mergeCell ref="B92:D92"/>
    <mergeCell ref="B111:D111"/>
    <mergeCell ref="B79:D79"/>
    <mergeCell ref="B81:D81"/>
    <mergeCell ref="B80:D80"/>
    <mergeCell ref="B95:D95"/>
    <mergeCell ref="B107:D107"/>
    <mergeCell ref="B116:D116"/>
    <mergeCell ref="B109:D109"/>
    <mergeCell ref="B104:D104"/>
    <mergeCell ref="B140:D140"/>
    <mergeCell ref="B148:D148"/>
    <mergeCell ref="B130:D130"/>
    <mergeCell ref="B133:D133"/>
    <mergeCell ref="B135:D135"/>
    <mergeCell ref="B125:D125"/>
    <mergeCell ref="B129:D129"/>
    <mergeCell ref="B136:D136"/>
    <mergeCell ref="B137:D137"/>
    <mergeCell ref="B138:D138"/>
    <mergeCell ref="B131:D131"/>
    <mergeCell ref="B141:D141"/>
    <mergeCell ref="B142:D142"/>
    <mergeCell ref="B144:D144"/>
    <mergeCell ref="B143:D143"/>
    <mergeCell ref="B127:D127"/>
    <mergeCell ref="B132:D132"/>
    <mergeCell ref="B126:D126"/>
    <mergeCell ref="B134:D134"/>
    <mergeCell ref="B128:D128"/>
    <mergeCell ref="B139:D139"/>
    <mergeCell ref="B188:D188"/>
    <mergeCell ref="B162:D162"/>
    <mergeCell ref="B156:D156"/>
    <mergeCell ref="B155:D155"/>
    <mergeCell ref="B145:D145"/>
    <mergeCell ref="B186:D186"/>
    <mergeCell ref="B184:D184"/>
    <mergeCell ref="B183:D183"/>
    <mergeCell ref="B178:D178"/>
    <mergeCell ref="B179:D179"/>
    <mergeCell ref="B171:D171"/>
    <mergeCell ref="B172:D172"/>
    <mergeCell ref="B185:D185"/>
    <mergeCell ref="B154:D154"/>
    <mergeCell ref="B153:D153"/>
    <mergeCell ref="B146:D146"/>
    <mergeCell ref="B180:D180"/>
    <mergeCell ref="B181:D181"/>
    <mergeCell ref="B166:D166"/>
    <mergeCell ref="B167:D167"/>
    <mergeCell ref="B151:D151"/>
    <mergeCell ref="B152:D152"/>
    <mergeCell ref="B177:D177"/>
    <mergeCell ref="B150:D150"/>
    <mergeCell ref="B189:D189"/>
    <mergeCell ref="B191:D191"/>
    <mergeCell ref="B192:D192"/>
    <mergeCell ref="B207:C207"/>
    <mergeCell ref="B204:C204"/>
    <mergeCell ref="B201:C201"/>
    <mergeCell ref="B205:C205"/>
    <mergeCell ref="B206:C206"/>
    <mergeCell ref="B196:H196"/>
    <mergeCell ref="B197:C197"/>
    <mergeCell ref="B195:C195"/>
    <mergeCell ref="B198:H198"/>
    <mergeCell ref="A194:H194"/>
    <mergeCell ref="B193:D193"/>
    <mergeCell ref="B72:D72"/>
    <mergeCell ref="B89:D89"/>
    <mergeCell ref="B210:C210"/>
    <mergeCell ref="B202:C202"/>
    <mergeCell ref="B203:C203"/>
    <mergeCell ref="B208:C208"/>
    <mergeCell ref="B209:C209"/>
    <mergeCell ref="B169:D169"/>
    <mergeCell ref="B147:D147"/>
    <mergeCell ref="B149:D149"/>
    <mergeCell ref="B159:D159"/>
    <mergeCell ref="B173:D173"/>
    <mergeCell ref="B164:D164"/>
    <mergeCell ref="B165:D165"/>
    <mergeCell ref="B161:D161"/>
    <mergeCell ref="B168:D168"/>
    <mergeCell ref="B163:D163"/>
    <mergeCell ref="B199:C199"/>
    <mergeCell ref="B170:D170"/>
    <mergeCell ref="B182:D182"/>
    <mergeCell ref="B174:D174"/>
    <mergeCell ref="B200:C200"/>
    <mergeCell ref="B160:D160"/>
    <mergeCell ref="B175:D175"/>
    <mergeCell ref="B176:D176"/>
    <mergeCell ref="B187:D187"/>
    <mergeCell ref="B190:D190"/>
    <mergeCell ref="B74:D74"/>
    <mergeCell ref="B99:D99"/>
    <mergeCell ref="B70:D70"/>
    <mergeCell ref="B91:D91"/>
    <mergeCell ref="B40:D40"/>
    <mergeCell ref="B43:D43"/>
    <mergeCell ref="B97:D97"/>
    <mergeCell ref="B86:D86"/>
    <mergeCell ref="B82:D82"/>
    <mergeCell ref="B83:D83"/>
    <mergeCell ref="B51:D51"/>
    <mergeCell ref="B52:D52"/>
    <mergeCell ref="B75:D75"/>
    <mergeCell ref="B76:D76"/>
    <mergeCell ref="B61:D61"/>
    <mergeCell ref="B65:D65"/>
    <mergeCell ref="B60:D60"/>
    <mergeCell ref="B62:D62"/>
    <mergeCell ref="B54:D54"/>
    <mergeCell ref="B42:D42"/>
    <mergeCell ref="B68:D68"/>
  </mergeCells>
  <phoneticPr fontId="0" type="noConversion"/>
  <pageMargins left="0.59055118110236227" right="0.19685039370078741" top="0.39370078740157483" bottom="0.19685039370078741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8" sqref="H8"/>
    </sheetView>
  </sheetViews>
  <sheetFormatPr defaultRowHeight="1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2012-12-25T10:14:32Z</cp:lastPrinted>
  <dcterms:created xsi:type="dcterms:W3CDTF">2011-06-28T07:51:13Z</dcterms:created>
  <dcterms:modified xsi:type="dcterms:W3CDTF">2012-12-25T10:17:19Z</dcterms:modified>
</cp:coreProperties>
</file>